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サッカー\2018\フットサル\"/>
    </mc:Choice>
  </mc:AlternateContent>
  <xr:revisionPtr revIDLastSave="0" documentId="13_ncr:1_{164C4210-5F73-4534-8034-73C1FF88518C}" xr6:coauthVersionLast="43" xr6:coauthVersionMax="43" xr10:uidLastSave="{00000000-0000-0000-0000-000000000000}"/>
  <bookViews>
    <workbookView xWindow="2835" yWindow="0" windowWidth="17325" windowHeight="10680" xr2:uid="{00000000-000D-0000-FFFF-FFFF00000000}"/>
  </bookViews>
  <sheets>
    <sheet name="対戦表" sheetId="9" r:id="rId1"/>
  </sheets>
  <definedNames>
    <definedName name="_xlnm.Print_Area" localSheetId="0">対戦表!$A$1:$AJ$49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9" l="1"/>
  <c r="B12" i="9"/>
  <c r="B16" i="9"/>
  <c r="B24" i="9"/>
  <c r="B28" i="9"/>
  <c r="B32" i="9"/>
  <c r="L29" i="9"/>
  <c r="AH6" i="9"/>
  <c r="AG6" i="9"/>
  <c r="L19" i="9"/>
  <c r="AZ19" i="9"/>
  <c r="AS34" i="9"/>
  <c r="AR34" i="9"/>
  <c r="Z33" i="9"/>
  <c r="BG33" i="9" s="1"/>
  <c r="X33" i="9"/>
  <c r="AA33" i="9"/>
  <c r="AP33" i="9" s="1"/>
  <c r="V33" i="9"/>
  <c r="BE33" i="9" s="1"/>
  <c r="T33" i="9"/>
  <c r="W33" i="9" s="1"/>
  <c r="AO33" i="9" s="1"/>
  <c r="R33" i="9"/>
  <c r="BC33" i="9"/>
  <c r="P33" i="9"/>
  <c r="S33" i="9" s="1"/>
  <c r="AN33" i="9" s="1"/>
  <c r="N33" i="9"/>
  <c r="L33" i="9"/>
  <c r="AZ33" i="9"/>
  <c r="J33" i="9"/>
  <c r="AY33" i="9"/>
  <c r="H33" i="9"/>
  <c r="AX33" i="9" s="1"/>
  <c r="F33" i="9"/>
  <c r="AW33" i="9" s="1"/>
  <c r="D33" i="9"/>
  <c r="X32" i="9"/>
  <c r="T32" i="9"/>
  <c r="P32" i="9"/>
  <c r="L32" i="9"/>
  <c r="H32" i="9"/>
  <c r="D32" i="9"/>
  <c r="Z31" i="9"/>
  <c r="BG31" i="9" s="1"/>
  <c r="X31" i="9"/>
  <c r="V31" i="9"/>
  <c r="BE31" i="9"/>
  <c r="T31" i="9"/>
  <c r="BD31" i="9" s="1"/>
  <c r="R31" i="9"/>
  <c r="BC31" i="9" s="1"/>
  <c r="P31" i="9"/>
  <c r="N31" i="9"/>
  <c r="L31" i="9"/>
  <c r="AZ31" i="9" s="1"/>
  <c r="J31" i="9"/>
  <c r="AY31" i="9" s="1"/>
  <c r="H31" i="9"/>
  <c r="AX31" i="9" s="1"/>
  <c r="F31" i="9"/>
  <c r="AW31" i="9" s="1"/>
  <c r="D31" i="9"/>
  <c r="X30" i="9"/>
  <c r="T30" i="9"/>
  <c r="P30" i="9"/>
  <c r="L30" i="9"/>
  <c r="H30" i="9"/>
  <c r="D30" i="9"/>
  <c r="B30" i="9"/>
  <c r="AE29" i="9"/>
  <c r="AP29" i="9" s="1"/>
  <c r="V29" i="9"/>
  <c r="BE29" i="9" s="1"/>
  <c r="T29" i="9"/>
  <c r="BD29" i="9" s="1"/>
  <c r="R29" i="9"/>
  <c r="BC29" i="9"/>
  <c r="P29" i="9"/>
  <c r="BB29" i="9" s="1"/>
  <c r="N29" i="9"/>
  <c r="BA29" i="9" s="1"/>
  <c r="J29" i="9"/>
  <c r="H29" i="9"/>
  <c r="AX29" i="9" s="1"/>
  <c r="F29" i="9"/>
  <c r="AW29" i="9" s="1"/>
  <c r="D29" i="9"/>
  <c r="T28" i="9"/>
  <c r="P28" i="9"/>
  <c r="L28" i="9"/>
  <c r="H28" i="9"/>
  <c r="D28" i="9"/>
  <c r="AE27" i="9"/>
  <c r="AP27" i="9" s="1"/>
  <c r="V27" i="9"/>
  <c r="BE27" i="9" s="1"/>
  <c r="T27" i="9"/>
  <c r="BD27" i="9" s="1"/>
  <c r="R27" i="9"/>
  <c r="BC27" i="9" s="1"/>
  <c r="P27" i="9"/>
  <c r="BB27" i="9" s="1"/>
  <c r="N27" i="9"/>
  <c r="L27" i="9"/>
  <c r="J27" i="9"/>
  <c r="H27" i="9"/>
  <c r="AX27" i="9" s="1"/>
  <c r="F27" i="9"/>
  <c r="AW27" i="9" s="1"/>
  <c r="D27" i="9"/>
  <c r="AV27" i="9" s="1"/>
  <c r="T26" i="9"/>
  <c r="P26" i="9"/>
  <c r="L26" i="9"/>
  <c r="H26" i="9"/>
  <c r="D26" i="9"/>
  <c r="B26" i="9"/>
  <c r="AE25" i="9"/>
  <c r="AP25" i="9" s="1"/>
  <c r="AA25" i="9"/>
  <c r="AO25" i="9" s="1"/>
  <c r="R25" i="9"/>
  <c r="BC25" i="9"/>
  <c r="P25" i="9"/>
  <c r="N25" i="9"/>
  <c r="BA25" i="9" s="1"/>
  <c r="L25" i="9"/>
  <c r="AZ25" i="9" s="1"/>
  <c r="J25" i="9"/>
  <c r="AY25" i="9" s="1"/>
  <c r="H25" i="9"/>
  <c r="AX25" i="9" s="1"/>
  <c r="F25" i="9"/>
  <c r="AW25" i="9"/>
  <c r="D25" i="9"/>
  <c r="G25" i="9" s="1"/>
  <c r="AK25" i="9" s="1"/>
  <c r="AV25" i="9"/>
  <c r="P24" i="9"/>
  <c r="L24" i="9"/>
  <c r="H24" i="9"/>
  <c r="D24" i="9"/>
  <c r="AE23" i="9"/>
  <c r="AP23" i="9"/>
  <c r="AA23" i="9"/>
  <c r="AO23" i="9" s="1"/>
  <c r="R23" i="9"/>
  <c r="BC23" i="9" s="1"/>
  <c r="P23" i="9"/>
  <c r="N23" i="9"/>
  <c r="BA23" i="9" s="1"/>
  <c r="L23" i="9"/>
  <c r="AZ23" i="9"/>
  <c r="J23" i="9"/>
  <c r="AY23" i="9" s="1"/>
  <c r="H23" i="9"/>
  <c r="AX23" i="9" s="1"/>
  <c r="F23" i="9"/>
  <c r="D23" i="9"/>
  <c r="AV23" i="9" s="1"/>
  <c r="P22" i="9"/>
  <c r="L22" i="9"/>
  <c r="H22" i="9"/>
  <c r="D22" i="9"/>
  <c r="B22" i="9"/>
  <c r="AE21" i="9"/>
  <c r="AP21" i="9" s="1"/>
  <c r="AA21" i="9"/>
  <c r="AO21" i="9" s="1"/>
  <c r="W21" i="9"/>
  <c r="AN21" i="9" s="1"/>
  <c r="N21" i="9"/>
  <c r="BA21" i="9"/>
  <c r="L21" i="9"/>
  <c r="O21" i="9"/>
  <c r="AM21" i="9" s="1"/>
  <c r="J21" i="9"/>
  <c r="AY21" i="9" s="1"/>
  <c r="H21" i="9"/>
  <c r="F21" i="9"/>
  <c r="AW21" i="9" s="1"/>
  <c r="D21" i="9"/>
  <c r="AV21" i="9" s="1"/>
  <c r="L20" i="9"/>
  <c r="H20" i="9"/>
  <c r="D20" i="9"/>
  <c r="B20" i="9"/>
  <c r="AE19" i="9"/>
  <c r="AP19" i="9" s="1"/>
  <c r="AA19" i="9"/>
  <c r="AO19" i="9" s="1"/>
  <c r="W19" i="9"/>
  <c r="AN19" i="9" s="1"/>
  <c r="N19" i="9"/>
  <c r="BA19" i="9" s="1"/>
  <c r="J19" i="9"/>
  <c r="H19" i="9"/>
  <c r="F19" i="9"/>
  <c r="AW19" i="9" s="1"/>
  <c r="D19" i="9"/>
  <c r="AV19" i="9" s="1"/>
  <c r="L18" i="9"/>
  <c r="H18" i="9"/>
  <c r="D18" i="9"/>
  <c r="B18" i="9"/>
  <c r="AE17" i="9"/>
  <c r="AP17" i="9" s="1"/>
  <c r="AA17" i="9"/>
  <c r="AO17" i="9" s="1"/>
  <c r="W17" i="9"/>
  <c r="AN17" i="9"/>
  <c r="S17" i="9"/>
  <c r="AM17" i="9" s="1"/>
  <c r="J17" i="9"/>
  <c r="AY17" i="9" s="1"/>
  <c r="H17" i="9"/>
  <c r="AX17" i="9" s="1"/>
  <c r="F17" i="9"/>
  <c r="AW17" i="9" s="1"/>
  <c r="D17" i="9"/>
  <c r="H16" i="9"/>
  <c r="D16" i="9"/>
  <c r="AE15" i="9"/>
  <c r="AP15" i="9" s="1"/>
  <c r="AA15" i="9"/>
  <c r="AO15" i="9" s="1"/>
  <c r="W15" i="9"/>
  <c r="AN15" i="9" s="1"/>
  <c r="S15" i="9"/>
  <c r="AM15" i="9" s="1"/>
  <c r="J15" i="9"/>
  <c r="AY15" i="9" s="1"/>
  <c r="H15" i="9"/>
  <c r="AX15" i="9"/>
  <c r="F15" i="9"/>
  <c r="AW15" i="9" s="1"/>
  <c r="D15" i="9"/>
  <c r="H14" i="9"/>
  <c r="D14" i="9"/>
  <c r="B14" i="9"/>
  <c r="AE13" i="9"/>
  <c r="AP13" i="9" s="1"/>
  <c r="AA13" i="9"/>
  <c r="AO13" i="9" s="1"/>
  <c r="W13" i="9"/>
  <c r="AN13" i="9" s="1"/>
  <c r="S13" i="9"/>
  <c r="AM13" i="9" s="1"/>
  <c r="O13" i="9"/>
  <c r="AL13" i="9" s="1"/>
  <c r="F13" i="9"/>
  <c r="AW13" i="9" s="1"/>
  <c r="D13" i="9"/>
  <c r="D12" i="9"/>
  <c r="AE11" i="9"/>
  <c r="AP11" i="9" s="1"/>
  <c r="AA11" i="9"/>
  <c r="AO11" i="9" s="1"/>
  <c r="W11" i="9"/>
  <c r="AN11" i="9" s="1"/>
  <c r="S11" i="9"/>
  <c r="AM11" i="9"/>
  <c r="O11" i="9"/>
  <c r="AL11" i="9" s="1"/>
  <c r="F11" i="9"/>
  <c r="AW11" i="9" s="1"/>
  <c r="D11" i="9"/>
  <c r="AV11" i="9" s="1"/>
  <c r="D10" i="9"/>
  <c r="B10" i="9"/>
  <c r="AE9" i="9"/>
  <c r="AP9" i="9" s="1"/>
  <c r="AA9" i="9"/>
  <c r="AO9" i="9"/>
  <c r="W9" i="9"/>
  <c r="AN9" i="9"/>
  <c r="S9" i="9"/>
  <c r="AM9" i="9" s="1"/>
  <c r="O9" i="9"/>
  <c r="AL9" i="9" s="1"/>
  <c r="K9" i="9"/>
  <c r="AK9" i="9" s="1"/>
  <c r="AE7" i="9"/>
  <c r="AP7" i="9" s="1"/>
  <c r="AA7" i="9"/>
  <c r="AO7" i="9"/>
  <c r="W7" i="9"/>
  <c r="AN7" i="9"/>
  <c r="S7" i="9"/>
  <c r="AM7" i="9" s="1"/>
  <c r="O7" i="9"/>
  <c r="AL7" i="9" s="1"/>
  <c r="K7" i="9"/>
  <c r="AK7" i="9" s="1"/>
  <c r="B6" i="9"/>
  <c r="S29" i="9"/>
  <c r="AN29" i="9" s="1"/>
  <c r="AW23" i="9"/>
  <c r="K25" i="9"/>
  <c r="AL25" i="9" s="1"/>
  <c r="BB25" i="9"/>
  <c r="S25" i="9"/>
  <c r="AN25" i="9" s="1"/>
  <c r="AV29" i="9"/>
  <c r="G29" i="9"/>
  <c r="AK29" i="9" s="1"/>
  <c r="BF33" i="9"/>
  <c r="BB23" i="9"/>
  <c r="G27" i="9"/>
  <c r="AK27" i="9" s="1"/>
  <c r="G11" i="9"/>
  <c r="AK11" i="9" s="1"/>
  <c r="AZ29" i="9"/>
  <c r="AV33" i="9"/>
  <c r="W31" i="9"/>
  <c r="AO31" i="9" s="1"/>
  <c r="BB33" i="9"/>
  <c r="S27" i="9"/>
  <c r="AN27" i="9" s="1"/>
  <c r="AZ21" i="9"/>
  <c r="BA27" i="9"/>
  <c r="O19" i="9"/>
  <c r="AM19" i="9" s="1"/>
  <c r="AY19" i="9"/>
  <c r="K31" i="9"/>
  <c r="AL31" i="9" s="1"/>
  <c r="K23" i="9"/>
  <c r="AL23" i="9" s="1"/>
  <c r="K15" i="9"/>
  <c r="AL15" i="9" s="1"/>
  <c r="G23" i="9"/>
  <c r="AK23" i="9" s="1"/>
  <c r="G19" i="9"/>
  <c r="AK19" i="9" s="1"/>
  <c r="AV17" i="9" l="1"/>
  <c r="G17" i="9"/>
  <c r="AK17" i="9" s="1"/>
  <c r="O27" i="9"/>
  <c r="AM27" i="9" s="1"/>
  <c r="AZ27" i="9"/>
  <c r="AV31" i="9"/>
  <c r="G31" i="9"/>
  <c r="AK31" i="9" s="1"/>
  <c r="AQ31" i="9" s="1"/>
  <c r="AF30" i="9" s="1"/>
  <c r="BB31" i="9"/>
  <c r="S31" i="9"/>
  <c r="AN31" i="9" s="1"/>
  <c r="BA33" i="9"/>
  <c r="O33" i="9"/>
  <c r="AM33" i="9" s="1"/>
  <c r="O29" i="9"/>
  <c r="AM29" i="9" s="1"/>
  <c r="W29" i="9"/>
  <c r="AO29" i="9" s="1"/>
  <c r="O25" i="9"/>
  <c r="AM25" i="9" s="1"/>
  <c r="G15" i="9"/>
  <c r="AK15" i="9" s="1"/>
  <c r="AV15" i="9"/>
  <c r="AG14" i="9" s="1"/>
  <c r="AX19" i="9"/>
  <c r="K19" i="9"/>
  <c r="AL19" i="9" s="1"/>
  <c r="AX21" i="9"/>
  <c r="K21" i="9"/>
  <c r="AL21" i="9" s="1"/>
  <c r="AY27" i="9"/>
  <c r="K27" i="9"/>
  <c r="AL27" i="9" s="1"/>
  <c r="AY29" i="9"/>
  <c r="K29" i="9"/>
  <c r="AL29" i="9" s="1"/>
  <c r="BA31" i="9"/>
  <c r="O31" i="9"/>
  <c r="AM31" i="9" s="1"/>
  <c r="AA31" i="9"/>
  <c r="AP31" i="9" s="1"/>
  <c r="O23" i="9"/>
  <c r="AM23" i="9" s="1"/>
  <c r="S23" i="9"/>
  <c r="AN23" i="9" s="1"/>
  <c r="G33" i="9"/>
  <c r="AK33" i="9" s="1"/>
  <c r="G13" i="9"/>
  <c r="AK13" i="9" s="1"/>
  <c r="AQ11" i="9" s="1"/>
  <c r="AF10" i="9" s="1"/>
  <c r="AV13" i="9"/>
  <c r="AG10" i="9" s="1"/>
  <c r="AH10" i="9"/>
  <c r="K33" i="9"/>
  <c r="AL33" i="9" s="1"/>
  <c r="BD33" i="9"/>
  <c r="G21" i="9"/>
  <c r="AK21" i="9" s="1"/>
  <c r="K17" i="9"/>
  <c r="AL17" i="9" s="1"/>
  <c r="AQ15" i="9" s="1"/>
  <c r="AF14" i="9" s="1"/>
  <c r="AH22" i="9"/>
  <c r="AH30" i="9"/>
  <c r="AG22" i="9"/>
  <c r="AG26" i="9"/>
  <c r="AH26" i="9"/>
  <c r="AG18" i="9"/>
  <c r="AQ7" i="9"/>
  <c r="AF6" i="9" s="1"/>
  <c r="AH18" i="9"/>
  <c r="AQ23" i="9"/>
  <c r="AF22" i="9" s="1"/>
  <c r="AI6" i="9"/>
  <c r="AH14" i="9"/>
  <c r="BF31" i="9"/>
  <c r="AG30" i="9" s="1"/>
  <c r="W27" i="9"/>
  <c r="AO27" i="9" s="1"/>
  <c r="AQ27" i="9" s="1"/>
  <c r="AF26" i="9" s="1"/>
  <c r="AT34" i="9" l="1"/>
  <c r="AQ19" i="9"/>
  <c r="AF18" i="9" s="1"/>
  <c r="AR18" i="9" s="1"/>
  <c r="AI10" i="9"/>
  <c r="AI22" i="9"/>
  <c r="AI18" i="9"/>
  <c r="AI14" i="9"/>
  <c r="AI26" i="9"/>
  <c r="AR6" i="9"/>
  <c r="AR30" i="9"/>
  <c r="AR22" i="9"/>
  <c r="AT10" i="9"/>
  <c r="AT18" i="9"/>
  <c r="AT6" i="9"/>
  <c r="AT30" i="9"/>
  <c r="AT14" i="9"/>
  <c r="AT22" i="9"/>
  <c r="AT26" i="9"/>
  <c r="AI30" i="9"/>
  <c r="AR10" i="9"/>
  <c r="AR14" i="9" l="1"/>
  <c r="AR26" i="9"/>
  <c r="AS18" i="9"/>
  <c r="AS10" i="9"/>
  <c r="AS14" i="9"/>
  <c r="AS26" i="9"/>
  <c r="AS6" i="9"/>
  <c r="AS30" i="9"/>
  <c r="AS22" i="9"/>
</calcChain>
</file>

<file path=xl/sharedStrings.xml><?xml version="1.0" encoding="utf-8"?>
<sst xmlns="http://schemas.openxmlformats.org/spreadsheetml/2006/main" count="176" uniqueCount="57">
  <si>
    <t>セレージャ</t>
    <phoneticPr fontId="1"/>
  </si>
  <si>
    <t>１．リーグ星取表</t>
    <rPh sb="5" eb="6">
      <t>ホシ</t>
    </rPh>
    <rPh sb="6" eb="7">
      <t>ド</t>
    </rPh>
    <rPh sb="7" eb="8">
      <t>ヒョウ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</si>
  <si>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</si>
  <si>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</si>
  <si>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</si>
  <si>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</si>
  <si>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</si>
  <si>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前期</t>
    <rPh sb="0" eb="2">
      <t>ゼンキ</t>
    </rPh>
    <phoneticPr fontId="1"/>
  </si>
  <si>
    <t>勝ち点</t>
    <rPh sb="0" eb="1">
      <t>カ</t>
    </rPh>
    <rPh sb="2" eb="3">
      <t>テン</t>
    </rPh>
    <phoneticPr fontId="1"/>
  </si>
  <si>
    <t>後期</t>
    <rPh sb="0" eb="2">
      <t>コウキ</t>
    </rPh>
    <phoneticPr fontId="1"/>
  </si>
  <si>
    <t>時間</t>
    <rPh sb="0" eb="2">
      <t>ジカン</t>
    </rPh>
    <phoneticPr fontId="1"/>
  </si>
  <si>
    <t>役割・試合</t>
    <rPh sb="0" eb="2">
      <t>ヤクワリ</t>
    </rPh>
    <rPh sb="3" eb="5">
      <t>シアイ</t>
    </rPh>
    <phoneticPr fontId="1"/>
  </si>
  <si>
    <t>備考</t>
    <rPh sb="0" eb="2">
      <t>ビコウ</t>
    </rPh>
    <phoneticPr fontId="1"/>
  </si>
  <si>
    <t>第一試合目の両チームで用具準備（ゴール等：2セット）</t>
    <rPh sb="0" eb="1">
      <t>ダイ</t>
    </rPh>
    <rPh sb="1" eb="4">
      <t>イチシアイ</t>
    </rPh>
    <rPh sb="4" eb="5">
      <t>メ</t>
    </rPh>
    <rPh sb="6" eb="7">
      <t>リョウ</t>
    </rPh>
    <rPh sb="11" eb="13">
      <t>ヨウグ</t>
    </rPh>
    <rPh sb="13" eb="15">
      <t>ジュンビ</t>
    </rPh>
    <rPh sb="19" eb="20">
      <t>トウ</t>
    </rPh>
    <phoneticPr fontId="1"/>
  </si>
  <si>
    <t>小田原アリーナ使用許可申請受付</t>
    <rPh sb="0" eb="3">
      <t>オダワラ</t>
    </rPh>
    <rPh sb="7" eb="9">
      <t>シヨウ</t>
    </rPh>
    <rPh sb="9" eb="11">
      <t>キョカ</t>
    </rPh>
    <rPh sb="11" eb="13">
      <t>シンセイ</t>
    </rPh>
    <rPh sb="13" eb="15">
      <t>ウケツケ</t>
    </rPh>
    <phoneticPr fontId="1"/>
  </si>
  <si>
    <t>第一試合開始（15-5-15）</t>
    <rPh sb="0" eb="1">
      <t>ダイ</t>
    </rPh>
    <rPh sb="1" eb="4">
      <t>イチシアイ</t>
    </rPh>
    <rPh sb="4" eb="6">
      <t>カイシ</t>
    </rPh>
    <phoneticPr fontId="1"/>
  </si>
  <si>
    <t>第二試合開始（15-5-15）</t>
    <rPh sb="0" eb="2">
      <t>ダイニ</t>
    </rPh>
    <rPh sb="2" eb="4">
      <t>シアイ</t>
    </rPh>
    <rPh sb="4" eb="6">
      <t>カイシ</t>
    </rPh>
    <phoneticPr fontId="1"/>
  </si>
  <si>
    <t>第三試合開始（15-5-15）</t>
    <rPh sb="0" eb="1">
      <t>ダイ</t>
    </rPh>
    <rPh sb="1" eb="4">
      <t>サンシアイ</t>
    </rPh>
    <rPh sb="4" eb="6">
      <t>カイシ</t>
    </rPh>
    <phoneticPr fontId="1"/>
  </si>
  <si>
    <t>第三試合目の両チームで用具片付け・モップ掛け</t>
    <rPh sb="0" eb="1">
      <t>ダイ</t>
    </rPh>
    <rPh sb="1" eb="4">
      <t>サンシアイ</t>
    </rPh>
    <rPh sb="4" eb="5">
      <t>メ</t>
    </rPh>
    <rPh sb="6" eb="7">
      <t>リョウ</t>
    </rPh>
    <rPh sb="11" eb="13">
      <t>ヨウグ</t>
    </rPh>
    <rPh sb="13" eb="15">
      <t>カタヅ</t>
    </rPh>
    <rPh sb="20" eb="21">
      <t>ガ</t>
    </rPh>
    <phoneticPr fontId="1"/>
  </si>
  <si>
    <t>小田原アリーナ利用報告書提出</t>
    <rPh sb="0" eb="3">
      <t>オダワラ</t>
    </rPh>
    <rPh sb="7" eb="9">
      <t>リヨウ</t>
    </rPh>
    <rPh sb="9" eb="12">
      <t>ホウコクショ</t>
    </rPh>
    <rPh sb="12" eb="14">
      <t>テイシュツ</t>
    </rPh>
    <phoneticPr fontId="1"/>
  </si>
  <si>
    <t>完全撤収</t>
    <rPh sb="0" eb="2">
      <t>カンゼン</t>
    </rPh>
    <rPh sb="2" eb="4">
      <t>テッシュウ</t>
    </rPh>
    <phoneticPr fontId="1"/>
  </si>
  <si>
    <t>３．注意事項</t>
    <rPh sb="2" eb="4">
      <t>チュウイ</t>
    </rPh>
    <rPh sb="4" eb="6">
      <t>ジコウ</t>
    </rPh>
    <phoneticPr fontId="1"/>
  </si>
  <si>
    <t>試合開始10分前にメンバー表の提出と確認・審判員とミーティングを実施する。</t>
    <rPh sb="0" eb="2">
      <t>シアイ</t>
    </rPh>
    <rPh sb="2" eb="4">
      <t>カイシ</t>
    </rPh>
    <rPh sb="6" eb="7">
      <t>フン</t>
    </rPh>
    <rPh sb="7" eb="8">
      <t>マエ</t>
    </rPh>
    <rPh sb="13" eb="14">
      <t>ヒョウ</t>
    </rPh>
    <rPh sb="15" eb="17">
      <t>テイシュツ</t>
    </rPh>
    <rPh sb="18" eb="20">
      <t>カクニン</t>
    </rPh>
    <rPh sb="21" eb="23">
      <t>シンパン</t>
    </rPh>
    <rPh sb="23" eb="24">
      <t>イン</t>
    </rPh>
    <rPh sb="32" eb="34">
      <t>ジッシ</t>
    </rPh>
    <phoneticPr fontId="1"/>
  </si>
  <si>
    <t>日程表の左側のチームがコートに向って左側のベンチを使用する。</t>
    <rPh sb="0" eb="3">
      <t>ニッテイヒョウ</t>
    </rPh>
    <rPh sb="4" eb="6">
      <t>ヒダリガワ</t>
    </rPh>
    <rPh sb="15" eb="16">
      <t>ムカ</t>
    </rPh>
    <rPh sb="18" eb="20">
      <t>ヒダリガワ</t>
    </rPh>
    <rPh sb="25" eb="27">
      <t>シヨウ</t>
    </rPh>
    <phoneticPr fontId="1"/>
  </si>
  <si>
    <t>○</t>
    <phoneticPr fontId="1"/>
  </si>
  <si>
    <t>△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</si>
  <si>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</si>
  <si>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</si>
  <si>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</si>
  <si>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</si>
  <si>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</si>
  <si>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</si>
  <si>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</si>
  <si>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●</t>
    <phoneticPr fontId="1"/>
  </si>
  <si>
    <t>─</t>
    <phoneticPr fontId="1"/>
  </si>
  <si>
    <t>２．タイムスケジュール</t>
    <phoneticPr fontId="1"/>
  </si>
  <si>
    <t>18:00～</t>
    <phoneticPr fontId="1"/>
  </si>
  <si>
    <t>～21:10</t>
    <phoneticPr fontId="1"/>
  </si>
  <si>
    <t xml:space="preserve">          ①</t>
    <phoneticPr fontId="1"/>
  </si>
  <si>
    <t xml:space="preserve">          ②</t>
    <phoneticPr fontId="1"/>
  </si>
  <si>
    <t xml:space="preserve">          ③</t>
    <phoneticPr fontId="1"/>
  </si>
  <si>
    <t>テレサ</t>
    <phoneticPr fontId="1"/>
  </si>
  <si>
    <t>18:４0～19:15</t>
    <phoneticPr fontId="1"/>
  </si>
  <si>
    <t>19:30～20：05</t>
    <phoneticPr fontId="1"/>
  </si>
  <si>
    <t>20:20～20:55</t>
    <phoneticPr fontId="1"/>
  </si>
  <si>
    <t>20:55～</t>
    <phoneticPr fontId="1"/>
  </si>
  <si>
    <t>得点フラグ用</t>
    <rPh sb="0" eb="2">
      <t>トクテン</t>
    </rPh>
    <rPh sb="5" eb="6">
      <t>ヨウ</t>
    </rPh>
    <phoneticPr fontId="1"/>
  </si>
  <si>
    <t>ロック解除</t>
    <rPh sb="3" eb="5">
      <t>カイジョ</t>
    </rPh>
    <phoneticPr fontId="6"/>
  </si>
  <si>
    <t>勝ち点凡例　○＝３ｐｔ　△＝１ｐｔ　●＝０ｐｔ</t>
    <rPh sb="0" eb="1">
      <t>カ</t>
    </rPh>
    <rPh sb="2" eb="3">
      <t>テン</t>
    </rPh>
    <rPh sb="3" eb="5">
      <t>ハンレイ</t>
    </rPh>
    <phoneticPr fontId="6"/>
  </si>
  <si>
    <t>順位決定順　①勝ち点　②得失点　③総得点　④当該チーム間の対戦成績　⑤コイントス</t>
    <rPh sb="0" eb="2">
      <t>ジュンイ</t>
    </rPh>
    <rPh sb="2" eb="4">
      <t>ケッテイ</t>
    </rPh>
    <rPh sb="4" eb="5">
      <t>ジュン</t>
    </rPh>
    <rPh sb="7" eb="8">
      <t>カ</t>
    </rPh>
    <rPh sb="9" eb="10">
      <t>テン</t>
    </rPh>
    <rPh sb="12" eb="15">
      <t>トクシッテン</t>
    </rPh>
    <rPh sb="17" eb="20">
      <t>ソウトクテン</t>
    </rPh>
    <rPh sb="22" eb="24">
      <t>トウガイ</t>
    </rPh>
    <rPh sb="27" eb="28">
      <t>カン</t>
    </rPh>
    <rPh sb="29" eb="31">
      <t>タイセン</t>
    </rPh>
    <rPh sb="31" eb="33">
      <t>セイセキ</t>
    </rPh>
    <phoneticPr fontId="6"/>
  </si>
  <si>
    <t>2018-19小田原フットサルリーグ対戦表・日程表(Ver.1)</t>
    <rPh sb="7" eb="10">
      <t>オダワラ</t>
    </rPh>
    <rPh sb="18" eb="20">
      <t>タイセン</t>
    </rPh>
    <rPh sb="20" eb="21">
      <t>ヒョウ</t>
    </rPh>
    <rPh sb="22" eb="25">
      <t>ニッテイヒョウ</t>
    </rPh>
    <phoneticPr fontId="1"/>
  </si>
  <si>
    <t>第1試合目のチームは、次回の試合日の第一試合のチームに用具を引き継ぐ。</t>
    <rPh sb="0" eb="1">
      <t>ダイ</t>
    </rPh>
    <rPh sb="2" eb="4">
      <t>シアイ</t>
    </rPh>
    <rPh sb="4" eb="5">
      <t>メ</t>
    </rPh>
    <rPh sb="11" eb="13">
      <t>ジカイ</t>
    </rPh>
    <rPh sb="14" eb="17">
      <t>シアイビ</t>
    </rPh>
    <rPh sb="18" eb="19">
      <t>ダイ</t>
    </rPh>
    <rPh sb="19" eb="22">
      <t>イチシアイ</t>
    </rPh>
    <rPh sb="27" eb="29">
      <t>ヨウグ</t>
    </rPh>
    <rPh sb="30" eb="31">
      <t>ヒ</t>
    </rPh>
    <rPh sb="32" eb="33">
      <t>ツ</t>
    </rPh>
    <phoneticPr fontId="1"/>
  </si>
  <si>
    <t>酒　匂</t>
    <rPh sb="0" eb="1">
      <t>サケ</t>
    </rPh>
    <rPh sb="2" eb="3">
      <t>ニオイ</t>
    </rPh>
    <phoneticPr fontId="1"/>
  </si>
  <si>
    <t>山　王</t>
    <rPh sb="0" eb="1">
      <t>ヤマ</t>
    </rPh>
    <rPh sb="2" eb="3">
      <t>オウ</t>
    </rPh>
    <phoneticPr fontId="1"/>
  </si>
  <si>
    <t>チャックアナル</t>
    <phoneticPr fontId="1"/>
  </si>
  <si>
    <t>CLBUブルーヒップ</t>
    <phoneticPr fontId="1"/>
  </si>
  <si>
    <t>AZUL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</si>
</sst>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_ ;[Red]\-0\ "/>
    <numFmt numFmtId="179" formatCode="m/d;@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u val="double"/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7" fontId="2" fillId="0" borderId="0" xfId="0" applyNumberFormat="1" applyFont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center" vertical="center" shrinkToFit="1"/>
    </xf>
    <xf numFmtId="177" fontId="2" fillId="0" borderId="7" xfId="0" applyNumberFormat="1" applyFont="1" applyFill="1" applyBorder="1" applyAlignment="1">
      <alignment horizontal="center" vertical="center" shrinkToFit="1"/>
    </xf>
    <xf numFmtId="177" fontId="2" fillId="0" borderId="8" xfId="0" applyNumberFormat="1" applyFont="1" applyFill="1" applyBorder="1" applyAlignment="1">
      <alignment horizontal="center" vertical="center" shrinkToFit="1"/>
    </xf>
    <xf numFmtId="177" fontId="2" fillId="0" borderId="9" xfId="0" applyNumberFormat="1" applyFont="1" applyFill="1" applyBorder="1" applyAlignment="1">
      <alignment horizontal="center" vertical="center" shrinkToFit="1"/>
    </xf>
    <xf numFmtId="177" fontId="2" fillId="0" borderId="10" xfId="0" applyNumberFormat="1" applyFont="1" applyFill="1" applyBorder="1" applyAlignment="1">
      <alignment horizontal="center" vertical="center" shrinkToFit="1"/>
    </xf>
    <xf numFmtId="177" fontId="2" fillId="0" borderId="11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77" fontId="2" fillId="0" borderId="12" xfId="0" applyNumberFormat="1" applyFont="1" applyFill="1" applyBorder="1" applyAlignment="1">
      <alignment horizontal="center" vertical="center" shrinkToFit="1"/>
    </xf>
    <xf numFmtId="177" fontId="2" fillId="0" borderId="13" xfId="0" applyNumberFormat="1" applyFont="1" applyFill="1" applyBorder="1" applyAlignment="1">
      <alignment horizontal="center" vertical="center" shrinkToFit="1"/>
    </xf>
    <xf numFmtId="177" fontId="2" fillId="0" borderId="14" xfId="0" applyNumberFormat="1" applyFont="1" applyFill="1" applyBorder="1" applyAlignment="1">
      <alignment horizontal="center" vertical="center" shrinkToFit="1"/>
    </xf>
    <xf numFmtId="177" fontId="2" fillId="0" borderId="15" xfId="0" applyNumberFormat="1" applyFont="1" applyFill="1" applyBorder="1" applyAlignment="1">
      <alignment horizontal="center" vertical="center" shrinkToFit="1"/>
    </xf>
    <xf numFmtId="177" fontId="2" fillId="0" borderId="16" xfId="0" applyNumberFormat="1" applyFont="1" applyFill="1" applyBorder="1" applyAlignment="1">
      <alignment horizontal="center" vertical="center" shrinkToFit="1"/>
    </xf>
    <xf numFmtId="177" fontId="2" fillId="0" borderId="17" xfId="0" applyNumberFormat="1" applyFont="1" applyFill="1" applyBorder="1" applyAlignment="1">
      <alignment horizontal="center" vertical="center" shrinkToFit="1"/>
    </xf>
    <xf numFmtId="177" fontId="2" fillId="0" borderId="18" xfId="0" applyNumberFormat="1" applyFont="1" applyFill="1" applyBorder="1" applyAlignment="1">
      <alignment horizontal="center" vertical="center" shrinkToFit="1"/>
    </xf>
    <xf numFmtId="177" fontId="2" fillId="0" borderId="19" xfId="0" applyNumberFormat="1" applyFont="1" applyFill="1" applyBorder="1" applyAlignment="1">
      <alignment horizontal="center" vertical="center" shrinkToFit="1"/>
    </xf>
    <xf numFmtId="177" fontId="2" fillId="0" borderId="2" xfId="0" applyNumberFormat="1" applyFont="1" applyBorder="1" applyAlignment="1">
      <alignment horizontal="center" vertical="center" shrinkToFit="1"/>
    </xf>
    <xf numFmtId="177" fontId="2" fillId="0" borderId="20" xfId="0" applyNumberFormat="1" applyFont="1" applyFill="1" applyBorder="1" applyAlignment="1">
      <alignment horizontal="center" vertical="center" shrinkToFit="1"/>
    </xf>
    <xf numFmtId="177" fontId="2" fillId="0" borderId="21" xfId="0" applyNumberFormat="1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177" fontId="2" fillId="2" borderId="23" xfId="0" applyNumberFormat="1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shrinkToFit="1"/>
    </xf>
    <xf numFmtId="0" fontId="2" fillId="4" borderId="30" xfId="0" applyFont="1" applyFill="1" applyBorder="1" applyAlignment="1">
      <alignment horizontal="center" vertical="center" shrinkToFit="1"/>
    </xf>
    <xf numFmtId="0" fontId="2" fillId="4" borderId="25" xfId="0" applyFont="1" applyFill="1" applyBorder="1" applyAlignment="1">
      <alignment horizontal="center" vertical="center" shrinkToFit="1"/>
    </xf>
    <xf numFmtId="0" fontId="2" fillId="4" borderId="26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177" fontId="2" fillId="0" borderId="33" xfId="0" applyNumberFormat="1" applyFont="1" applyBorder="1" applyAlignment="1">
      <alignment horizontal="center" vertical="center" shrinkToFit="1"/>
    </xf>
    <xf numFmtId="177" fontId="2" fillId="0" borderId="34" xfId="0" applyNumberFormat="1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center" vertical="center" shrinkToFit="1"/>
    </xf>
    <xf numFmtId="177" fontId="2" fillId="0" borderId="35" xfId="0" applyNumberFormat="1" applyFont="1" applyBorder="1" applyAlignment="1">
      <alignment horizontal="center" vertical="center" shrinkToFit="1"/>
    </xf>
    <xf numFmtId="177" fontId="2" fillId="0" borderId="36" xfId="0" applyNumberFormat="1" applyFont="1" applyBorder="1" applyAlignment="1">
      <alignment horizontal="center" vertical="center" shrinkToFit="1"/>
    </xf>
    <xf numFmtId="177" fontId="2" fillId="0" borderId="37" xfId="0" applyNumberFormat="1" applyFont="1" applyBorder="1" applyAlignment="1">
      <alignment horizontal="center" vertical="center" shrinkToFit="1"/>
    </xf>
    <xf numFmtId="177" fontId="2" fillId="0" borderId="38" xfId="0" applyNumberFormat="1" applyFont="1" applyBorder="1" applyAlignment="1">
      <alignment horizontal="center" vertical="center" shrinkToFit="1"/>
    </xf>
    <xf numFmtId="177" fontId="2" fillId="0" borderId="39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40" xfId="0" applyNumberFormat="1" applyFont="1" applyFill="1" applyBorder="1" applyAlignment="1" applyProtection="1">
      <alignment vertical="center" shrinkToFit="1"/>
      <protection locked="0"/>
    </xf>
    <xf numFmtId="177" fontId="2" fillId="0" borderId="41" xfId="0" applyNumberFormat="1" applyFont="1" applyFill="1" applyBorder="1" applyAlignment="1" applyProtection="1">
      <alignment vertical="center" shrinkToFit="1"/>
      <protection locked="0"/>
    </xf>
    <xf numFmtId="177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77" fontId="2" fillId="0" borderId="5" xfId="0" applyNumberFormat="1" applyFont="1" applyBorder="1" applyAlignment="1">
      <alignment horizontal="center" vertical="center" shrinkToFit="1"/>
    </xf>
    <xf numFmtId="177" fontId="2" fillId="0" borderId="49" xfId="0" applyNumberFormat="1" applyFont="1" applyBorder="1" applyAlignment="1">
      <alignment horizontal="center" vertical="center" shrinkToFit="1"/>
    </xf>
    <xf numFmtId="177" fontId="2" fillId="0" borderId="50" xfId="0" applyNumberFormat="1" applyFont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top" shrinkToFit="1"/>
    </xf>
    <xf numFmtId="0" fontId="2" fillId="2" borderId="51" xfId="0" applyFont="1" applyFill="1" applyBorder="1" applyAlignment="1">
      <alignment horizontal="center" vertical="top" shrinkToFit="1"/>
    </xf>
    <xf numFmtId="179" fontId="2" fillId="4" borderId="52" xfId="0" applyNumberFormat="1" applyFont="1" applyFill="1" applyBorder="1" applyAlignment="1">
      <alignment horizontal="center" vertical="center" shrinkToFit="1"/>
    </xf>
    <xf numFmtId="179" fontId="2" fillId="4" borderId="53" xfId="0" applyNumberFormat="1" applyFont="1" applyFill="1" applyBorder="1" applyAlignment="1">
      <alignment horizontal="center" vertical="center" shrinkToFit="1"/>
    </xf>
    <xf numFmtId="179" fontId="2" fillId="4" borderId="54" xfId="0" applyNumberFormat="1" applyFont="1" applyFill="1" applyBorder="1" applyAlignment="1">
      <alignment horizontal="center" vertical="center" shrinkToFit="1"/>
    </xf>
    <xf numFmtId="0" fontId="2" fillId="0" borderId="55" xfId="0" applyFont="1" applyFill="1" applyBorder="1" applyAlignment="1">
      <alignment horizontal="center" vertical="center" shrinkToFit="1"/>
    </xf>
    <xf numFmtId="0" fontId="2" fillId="0" borderId="56" xfId="0" applyFont="1" applyFill="1" applyBorder="1" applyAlignment="1">
      <alignment horizontal="center" vertical="center" shrinkToFit="1"/>
    </xf>
    <xf numFmtId="0" fontId="2" fillId="0" borderId="57" xfId="0" applyFont="1" applyFill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center" vertical="center" shrinkToFit="1"/>
    </xf>
    <xf numFmtId="0" fontId="2" fillId="0" borderId="60" xfId="0" applyFont="1" applyFill="1" applyBorder="1" applyAlignment="1">
      <alignment horizontal="center" vertical="center" shrinkToFit="1"/>
    </xf>
    <xf numFmtId="0" fontId="2" fillId="0" borderId="61" xfId="0" applyFont="1" applyFill="1" applyBorder="1" applyAlignment="1">
      <alignment horizontal="center" vertical="center" shrinkToFit="1"/>
    </xf>
    <xf numFmtId="0" fontId="2" fillId="0" borderId="62" xfId="0" applyFont="1" applyFill="1" applyBorder="1" applyAlignment="1">
      <alignment horizontal="center" vertical="center" shrinkToFit="1"/>
    </xf>
    <xf numFmtId="0" fontId="2" fillId="0" borderId="63" xfId="0" applyFont="1" applyFill="1" applyBorder="1" applyAlignment="1">
      <alignment horizontal="center" vertical="center" shrinkToFit="1"/>
    </xf>
    <xf numFmtId="177" fontId="2" fillId="0" borderId="64" xfId="0" applyNumberFormat="1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177" fontId="2" fillId="0" borderId="66" xfId="0" applyNumberFormat="1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177" fontId="2" fillId="0" borderId="67" xfId="0" applyNumberFormat="1" applyFont="1" applyBorder="1" applyAlignment="1">
      <alignment horizontal="center" vertical="center" shrinkToFit="1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179" fontId="2" fillId="3" borderId="68" xfId="0" applyNumberFormat="1" applyFont="1" applyFill="1" applyBorder="1" applyAlignment="1">
      <alignment horizontal="center" vertical="center" shrinkToFit="1"/>
    </xf>
    <xf numFmtId="179" fontId="2" fillId="3" borderId="69" xfId="0" applyNumberFormat="1" applyFont="1" applyFill="1" applyBorder="1" applyAlignment="1">
      <alignment horizontal="center" vertical="center" shrinkToFit="1"/>
    </xf>
    <xf numFmtId="0" fontId="2" fillId="0" borderId="70" xfId="0" applyFont="1" applyFill="1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179" fontId="2" fillId="3" borderId="54" xfId="0" applyNumberFormat="1" applyFont="1" applyFill="1" applyBorder="1" applyAlignment="1">
      <alignment horizontal="center" vertical="center" shrinkToFit="1"/>
    </xf>
    <xf numFmtId="179" fontId="2" fillId="3" borderId="53" xfId="0" applyNumberFormat="1" applyFont="1" applyFill="1" applyBorder="1" applyAlignment="1">
      <alignment horizontal="center" vertical="center" shrinkToFit="1"/>
    </xf>
    <xf numFmtId="177" fontId="2" fillId="0" borderId="4" xfId="0" applyNumberFormat="1" applyFont="1" applyBorder="1" applyAlignment="1">
      <alignment horizontal="center" vertical="center" shrinkToFit="1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2" borderId="77" xfId="0" applyFont="1" applyFill="1" applyBorder="1" applyAlignment="1">
      <alignment horizontal="center" vertical="center" shrinkToFit="1"/>
    </xf>
    <xf numFmtId="0" fontId="2" fillId="2" borderId="78" xfId="0" applyFont="1" applyFill="1" applyBorder="1" applyAlignment="1">
      <alignment horizontal="center" vertical="center" shrinkToFit="1"/>
    </xf>
    <xf numFmtId="0" fontId="2" fillId="2" borderId="79" xfId="0" applyFont="1" applyFill="1" applyBorder="1" applyAlignment="1">
      <alignment horizontal="center" vertical="center" shrinkToFit="1"/>
    </xf>
    <xf numFmtId="0" fontId="2" fillId="2" borderId="74" xfId="0" applyFont="1" applyFill="1" applyBorder="1" applyAlignment="1">
      <alignment horizontal="center" vertical="center" shrinkToFit="1"/>
    </xf>
    <xf numFmtId="0" fontId="2" fillId="2" borderId="80" xfId="0" applyFont="1" applyFill="1" applyBorder="1" applyAlignment="1">
      <alignment horizontal="center" vertical="center" shrinkToFit="1"/>
    </xf>
    <xf numFmtId="0" fontId="2" fillId="2" borderId="81" xfId="0" applyFont="1" applyFill="1" applyBorder="1" applyAlignment="1">
      <alignment horizontal="center" vertical="center" shrinkToFit="1"/>
    </xf>
    <xf numFmtId="0" fontId="2" fillId="2" borderId="73" xfId="0" applyFont="1" applyFill="1" applyBorder="1" applyAlignment="1">
      <alignment horizontal="center" vertical="center" shrinkToFit="1"/>
    </xf>
    <xf numFmtId="0" fontId="2" fillId="2" borderId="66" xfId="0" applyFont="1" applyFill="1" applyBorder="1" applyAlignment="1">
      <alignment horizontal="center" vertical="center" shrinkToFit="1"/>
    </xf>
    <xf numFmtId="0" fontId="2" fillId="2" borderId="75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7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85725</xdr:colOff>
      <xdr:row>0</xdr:row>
      <xdr:rowOff>38100</xdr:rowOff>
    </xdr:from>
    <xdr:to>
      <xdr:col>35</xdr:col>
      <xdr:colOff>257175</xdr:colOff>
      <xdr:row>2</xdr:row>
      <xdr:rowOff>257175</xdr:rowOff>
    </xdr:to>
    <xdr:pic>
      <xdr:nvPicPr>
        <xdr:cNvPr id="6170" name="図 1">
          <a:extLst>
            <a:ext uri="{FF2B5EF4-FFF2-40B4-BE49-F238E27FC236}">
              <a16:creationId xmlns:a16="http://schemas.microsoft.com/office/drawing/2014/main" id="{AB2494B8-704C-493F-BDF2-9CAE8532F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38100"/>
          <a:ext cx="476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I51"/>
  <sheetViews>
    <sheetView tabSelected="1" zoomScale="70" zoomScaleNormal="100" zoomScaleSheetLayoutView="70" workbookViewId="0">
      <pane xSplit="3" ySplit="5" topLeftCell="D6" activePane="bottomRight" state="frozen"/>
      <selection activeCell="B21" sqref="B21:E21"/>
      <selection pane="topRight" activeCell="B21" sqref="B21:E21"/>
      <selection pane="bottomLeft" activeCell="B21" sqref="B21:E21"/>
      <selection pane="bottomRight" activeCell="AN11" sqref="AN11"/>
    </sheetView>
  </sheetViews>
  <sheetFormatPr defaultColWidth="10.625" defaultRowHeight="24" customHeight="1" x14ac:dyDescent="0.15"/>
  <cols>
    <col min="1" max="1" width="2.125" style="2" customWidth="1"/>
    <col min="2" max="2" width="10.625" style="2" customWidth="1"/>
    <col min="3" max="3" width="5.625" style="2" customWidth="1"/>
    <col min="4" max="6" width="2.875" style="2" customWidth="1"/>
    <col min="7" max="7" width="2.875" style="1" customWidth="1"/>
    <col min="8" max="10" width="2.875" style="2" customWidth="1"/>
    <col min="11" max="11" width="2.875" style="1" customWidth="1"/>
    <col min="12" max="14" width="2.875" style="2" customWidth="1"/>
    <col min="15" max="15" width="2.875" style="1" customWidth="1"/>
    <col min="16" max="18" width="2.875" style="2" customWidth="1"/>
    <col min="19" max="19" width="2.875" style="1" customWidth="1"/>
    <col min="20" max="22" width="2.875" style="2" customWidth="1"/>
    <col min="23" max="23" width="2.875" style="1" customWidth="1"/>
    <col min="24" max="26" width="2.875" style="2" customWidth="1"/>
    <col min="27" max="27" width="2.875" style="1" customWidth="1"/>
    <col min="28" max="30" width="2.875" style="2" customWidth="1"/>
    <col min="31" max="31" width="2.875" style="1" customWidth="1"/>
    <col min="32" max="36" width="4.625" style="1" customWidth="1"/>
    <col min="37" max="38" width="7.375" style="1" customWidth="1"/>
    <col min="39" max="43" width="7.375" style="2" customWidth="1"/>
    <col min="44" max="56" width="6.375" style="2" customWidth="1"/>
    <col min="57" max="64" width="7" style="2" customWidth="1"/>
    <col min="65" max="16384" width="10.625" style="2"/>
  </cols>
  <sheetData>
    <row r="1" spans="1:61" ht="24" customHeight="1" x14ac:dyDescent="0.15">
      <c r="A1" s="107" t="s">
        <v>50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60" t="s">
        <v>47</v>
      </c>
    </row>
    <row r="2" spans="1:61" ht="10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K2" s="60"/>
      <c r="AM2" s="4" t="s">
        <v>24</v>
      </c>
      <c r="AN2" s="8">
        <v>3</v>
      </c>
    </row>
    <row r="3" spans="1:61" ht="24" customHeight="1" thickBot="1" x14ac:dyDescent="0.2">
      <c r="B3" s="108" t="s">
        <v>1</v>
      </c>
      <c r="C3" s="108"/>
      <c r="D3" s="108"/>
      <c r="E3" s="108"/>
      <c r="F3" s="108"/>
      <c r="G3" s="108"/>
      <c r="AK3" s="4">
        <v>1234</v>
      </c>
      <c r="AM3" s="9" t="s">
        <v>25</v>
      </c>
      <c r="AN3" s="8">
        <v>1</v>
      </c>
    </row>
    <row r="4" spans="1:61" ht="15" customHeight="1" x14ac:dyDescent="0.15">
      <c r="B4" s="109"/>
      <c r="C4" s="110"/>
      <c r="D4" s="113" t="s">
        <v>26</v>
      </c>
      <c r="E4" s="113"/>
      <c r="F4" s="113"/>
      <c r="G4" s="114"/>
      <c r="H4" s="113" t="s">
        <v>27</v>
      </c>
      <c r="I4" s="113"/>
      <c r="J4" s="113"/>
      <c r="K4" s="114"/>
      <c r="L4" s="113" t="s">
        <v>28</v>
      </c>
      <c r="M4" s="113"/>
      <c r="N4" s="113"/>
      <c r="O4" s="114"/>
      <c r="P4" s="113" t="s">
        <v>29</v>
      </c>
      <c r="Q4" s="113"/>
      <c r="R4" s="113"/>
      <c r="S4" s="114"/>
      <c r="T4" s="113" t="s">
        <v>30</v>
      </c>
      <c r="U4" s="113"/>
      <c r="V4" s="113"/>
      <c r="W4" s="114"/>
      <c r="X4" s="113" t="s">
        <v>31</v>
      </c>
      <c r="Y4" s="113"/>
      <c r="Z4" s="113"/>
      <c r="AA4" s="114"/>
      <c r="AB4" s="113" t="s">
        <v>32</v>
      </c>
      <c r="AC4" s="113"/>
      <c r="AD4" s="113"/>
      <c r="AE4" s="114"/>
      <c r="AF4" s="116" t="s">
        <v>2</v>
      </c>
      <c r="AG4" s="116" t="s">
        <v>3</v>
      </c>
      <c r="AH4" s="116" t="s">
        <v>4</v>
      </c>
      <c r="AI4" s="116" t="s">
        <v>5</v>
      </c>
      <c r="AJ4" s="118" t="s">
        <v>6</v>
      </c>
      <c r="AM4" s="4" t="s">
        <v>33</v>
      </c>
      <c r="AN4" s="8">
        <v>0</v>
      </c>
      <c r="AR4" s="60" t="s">
        <v>6</v>
      </c>
      <c r="AS4" s="60"/>
      <c r="AT4" s="60"/>
    </row>
    <row r="5" spans="1:61" ht="30" customHeight="1" thickBot="1" x14ac:dyDescent="0.2">
      <c r="B5" s="111"/>
      <c r="C5" s="112"/>
      <c r="D5" s="115" t="s">
        <v>53</v>
      </c>
      <c r="E5" s="115"/>
      <c r="F5" s="115"/>
      <c r="G5" s="112"/>
      <c r="H5" s="115" t="s">
        <v>54</v>
      </c>
      <c r="I5" s="115"/>
      <c r="J5" s="115"/>
      <c r="K5" s="112"/>
      <c r="L5" s="115" t="s">
        <v>55</v>
      </c>
      <c r="M5" s="115"/>
      <c r="N5" s="115"/>
      <c r="O5" s="112"/>
      <c r="P5" s="115" t="s">
        <v>0</v>
      </c>
      <c r="Q5" s="115"/>
      <c r="R5" s="115"/>
      <c r="S5" s="112"/>
      <c r="T5" s="115" t="s">
        <v>41</v>
      </c>
      <c r="U5" s="115"/>
      <c r="V5" s="115"/>
      <c r="W5" s="112"/>
      <c r="X5" s="115" t="s">
        <v>56</v>
      </c>
      <c r="Y5" s="115"/>
      <c r="Z5" s="115"/>
      <c r="AA5" s="112"/>
      <c r="AB5" s="115" t="s">
        <v>52</v>
      </c>
      <c r="AC5" s="115"/>
      <c r="AD5" s="115"/>
      <c r="AE5" s="112"/>
      <c r="AF5" s="117"/>
      <c r="AG5" s="117"/>
      <c r="AH5" s="117"/>
      <c r="AI5" s="117"/>
      <c r="AJ5" s="119"/>
      <c r="AR5" s="4" t="s">
        <v>8</v>
      </c>
      <c r="AS5" s="4" t="s">
        <v>5</v>
      </c>
      <c r="AT5" s="4" t="s">
        <v>3</v>
      </c>
    </row>
    <row r="6" spans="1:61" ht="17.100000000000001" customHeight="1" thickTop="1" x14ac:dyDescent="0.15">
      <c r="B6" s="29" t="str">
        <f>D4</f>
        <v>A</v>
      </c>
      <c r="C6" s="32" t="s">
        <v>7</v>
      </c>
      <c r="D6" s="84"/>
      <c r="E6" s="84"/>
      <c r="F6" s="84"/>
      <c r="G6" s="101"/>
      <c r="H6" s="103">
        <v>43345</v>
      </c>
      <c r="I6" s="104"/>
      <c r="J6" s="104"/>
      <c r="K6" s="33"/>
      <c r="L6" s="103">
        <v>43261</v>
      </c>
      <c r="M6" s="104"/>
      <c r="N6" s="104"/>
      <c r="O6" s="33"/>
      <c r="P6" s="103">
        <v>43268</v>
      </c>
      <c r="Q6" s="104"/>
      <c r="R6" s="104"/>
      <c r="S6" s="33"/>
      <c r="T6" s="103">
        <v>43303</v>
      </c>
      <c r="U6" s="104"/>
      <c r="V6" s="104"/>
      <c r="W6" s="33"/>
      <c r="X6" s="103">
        <v>43297</v>
      </c>
      <c r="Y6" s="104"/>
      <c r="Z6" s="104"/>
      <c r="AA6" s="33"/>
      <c r="AB6" s="103">
        <v>43338</v>
      </c>
      <c r="AC6" s="104"/>
      <c r="AD6" s="104"/>
      <c r="AE6" s="34"/>
      <c r="AF6" s="105">
        <f>AQ7</f>
        <v>20</v>
      </c>
      <c r="AG6" s="74">
        <f>H7+L7+P7+T7+X7+AB7+AB9+X9+T9+P9+L9+H9</f>
        <v>37</v>
      </c>
      <c r="AH6" s="74">
        <f>AD7+AD9+Z7+Z9+V7+V9+R7+R9+N7+N9+J7+J9</f>
        <v>28</v>
      </c>
      <c r="AI6" s="74">
        <f>AG6-AH6</f>
        <v>9</v>
      </c>
      <c r="AJ6" s="106">
        <v>4</v>
      </c>
      <c r="AK6" s="71" t="s">
        <v>8</v>
      </c>
      <c r="AL6" s="60"/>
      <c r="AM6" s="60"/>
      <c r="AN6" s="60"/>
      <c r="AO6" s="60"/>
      <c r="AP6" s="60"/>
      <c r="AQ6" s="60"/>
      <c r="AR6" s="66">
        <f>_xlfn.RANK.EQ(AF6,$AF$6:$AF$33,0)</f>
        <v>4</v>
      </c>
      <c r="AS6" s="60">
        <f>_xlfn.RANK.EQ(AI6,$AI$6:$AI$33,0)</f>
        <v>5</v>
      </c>
      <c r="AT6" s="60">
        <f>_xlfn.RANK.EQ(AG6,$AG$6:$AG$33,0)</f>
        <v>6</v>
      </c>
    </row>
    <row r="7" spans="1:61" s="5" customFormat="1" ht="17.100000000000001" customHeight="1" x14ac:dyDescent="0.15">
      <c r="B7" s="30"/>
      <c r="C7" s="18"/>
      <c r="D7" s="84"/>
      <c r="E7" s="84"/>
      <c r="F7" s="84"/>
      <c r="G7" s="101"/>
      <c r="H7" s="54">
        <v>0</v>
      </c>
      <c r="I7" s="11" t="s">
        <v>34</v>
      </c>
      <c r="J7" s="55">
        <v>1</v>
      </c>
      <c r="K7" s="12" t="str">
        <f>IF(H7="","",IF(H7-J7=0,$AM$3,IF(H7-J7&gt;=0,$AM$2,$AM$4)))</f>
        <v>●</v>
      </c>
      <c r="L7" s="54">
        <v>4</v>
      </c>
      <c r="M7" s="11" t="s">
        <v>34</v>
      </c>
      <c r="N7" s="55">
        <v>2</v>
      </c>
      <c r="O7" s="12" t="str">
        <f>IF(L7="","",IF(L7-N7=0,$AM$3,IF(L7-N7&gt;=0,$AM$2,$AM$4)))</f>
        <v>○</v>
      </c>
      <c r="P7" s="54">
        <v>4</v>
      </c>
      <c r="Q7" s="11" t="s">
        <v>34</v>
      </c>
      <c r="R7" s="55">
        <v>3</v>
      </c>
      <c r="S7" s="12" t="str">
        <f>IF(P7="","",IF(P7-R7=0,$AM$3,IF(P7-R7&gt;=0,$AM$2,$AM$4)))</f>
        <v>○</v>
      </c>
      <c r="T7" s="54">
        <v>3</v>
      </c>
      <c r="U7" s="11" t="s">
        <v>34</v>
      </c>
      <c r="V7" s="55">
        <v>2</v>
      </c>
      <c r="W7" s="12" t="str">
        <f>IF(T7="","",IF(T7-V7=0,$AM$3,IF(T7-V7&gt;=0,$AM$2,$AM$4)))</f>
        <v>○</v>
      </c>
      <c r="X7" s="54">
        <v>6</v>
      </c>
      <c r="Y7" s="11" t="s">
        <v>34</v>
      </c>
      <c r="Z7" s="55">
        <v>1</v>
      </c>
      <c r="AA7" s="12" t="str">
        <f>IF(X7="","",IF(X7-Z7=0,$AM$3,IF(X7-Z7&gt;=0,$AM$2,$AM$4)))</f>
        <v>○</v>
      </c>
      <c r="AB7" s="54">
        <v>4</v>
      </c>
      <c r="AC7" s="11" t="s">
        <v>34</v>
      </c>
      <c r="AD7" s="55">
        <v>4</v>
      </c>
      <c r="AE7" s="19" t="str">
        <f>IF(AB7="","",IF(AB7-AD7=0,$AM$3,IF(AB7-AD7&gt;=0,$AM$2,$AM$4)))</f>
        <v>△</v>
      </c>
      <c r="AF7" s="71"/>
      <c r="AG7" s="60"/>
      <c r="AH7" s="60"/>
      <c r="AI7" s="93"/>
      <c r="AJ7" s="96"/>
      <c r="AK7" s="26">
        <f>IF(K7=$AM$2,$AN$2,IF(K7=$AM$3,$AN$3,$AN$4))</f>
        <v>0</v>
      </c>
      <c r="AL7" s="9">
        <f>IF(O7=$AM$2,$AN$2,IF(O7=$AM$3,$AN$3,$AN$4))</f>
        <v>3</v>
      </c>
      <c r="AM7" s="9">
        <f>IF(S7=$AM$2,$AN$2,IF(S7=$AM$3,$AN$3,$AN$4))</f>
        <v>3</v>
      </c>
      <c r="AN7" s="9">
        <f>IF(W7=$AM$2,$AN$2,IF(W7=$AM$3,$AN$3,$AN$4))</f>
        <v>3</v>
      </c>
      <c r="AO7" s="9">
        <f>IF(AA7=$AM$2,$AN$2,IF(AA7=$AM$3,$AN$3,$AN$4))</f>
        <v>3</v>
      </c>
      <c r="AP7" s="9">
        <f>IF(AE7=$AM$2,$AN$2,IF(AE7=$AM$3,$AN$3,$AN$4))</f>
        <v>1</v>
      </c>
      <c r="AQ7" s="72">
        <f>AK7+AL7+AM7+AN7+AO7+AP7+AK9+AL9+AM9+AN9+AO9+AP9</f>
        <v>20</v>
      </c>
      <c r="AR7" s="67"/>
      <c r="AS7" s="60"/>
      <c r="AT7" s="60"/>
    </row>
    <row r="8" spans="1:61" ht="17.100000000000001" customHeight="1" thickBot="1" x14ac:dyDescent="0.2">
      <c r="B8" s="75" t="str">
        <f>D5</f>
        <v>山　王</v>
      </c>
      <c r="C8" s="38" t="s">
        <v>9</v>
      </c>
      <c r="D8" s="84"/>
      <c r="E8" s="84"/>
      <c r="F8" s="84"/>
      <c r="G8" s="101"/>
      <c r="H8" s="79">
        <v>43190</v>
      </c>
      <c r="I8" s="78"/>
      <c r="J8" s="78"/>
      <c r="K8" s="39"/>
      <c r="L8" s="79">
        <v>43394</v>
      </c>
      <c r="M8" s="78"/>
      <c r="N8" s="78"/>
      <c r="O8" s="39"/>
      <c r="P8" s="79">
        <v>43415</v>
      </c>
      <c r="Q8" s="78"/>
      <c r="R8" s="78"/>
      <c r="S8" s="39"/>
      <c r="T8" s="79">
        <v>43155</v>
      </c>
      <c r="U8" s="78"/>
      <c r="V8" s="78"/>
      <c r="W8" s="39"/>
      <c r="X8" s="79">
        <v>43443</v>
      </c>
      <c r="Y8" s="78"/>
      <c r="Z8" s="78"/>
      <c r="AA8" s="39"/>
      <c r="AB8" s="79">
        <v>43183</v>
      </c>
      <c r="AC8" s="78"/>
      <c r="AD8" s="78"/>
      <c r="AE8" s="40"/>
      <c r="AF8" s="71"/>
      <c r="AG8" s="60"/>
      <c r="AH8" s="60"/>
      <c r="AI8" s="93"/>
      <c r="AJ8" s="96"/>
      <c r="AK8" s="17"/>
      <c r="AL8" s="4"/>
      <c r="AM8" s="10"/>
      <c r="AN8" s="10"/>
      <c r="AO8" s="10"/>
      <c r="AP8" s="10"/>
      <c r="AQ8" s="73"/>
      <c r="AR8" s="67"/>
      <c r="AS8" s="60"/>
      <c r="AT8" s="60"/>
    </row>
    <row r="9" spans="1:61" s="5" customFormat="1" ht="17.100000000000001" customHeight="1" thickBot="1" x14ac:dyDescent="0.2">
      <c r="B9" s="76"/>
      <c r="C9" s="22"/>
      <c r="D9" s="87"/>
      <c r="E9" s="87"/>
      <c r="F9" s="87"/>
      <c r="G9" s="102"/>
      <c r="H9" s="56">
        <v>1</v>
      </c>
      <c r="I9" s="27" t="s">
        <v>34</v>
      </c>
      <c r="J9" s="57">
        <v>5</v>
      </c>
      <c r="K9" s="25" t="str">
        <f>IF(H9="","",IF(H9-J9=0,$AM$3,IF(H9-J9&gt;=0,$AM$2,$AM$4)))</f>
        <v>●</v>
      </c>
      <c r="L9" s="56">
        <v>1</v>
      </c>
      <c r="M9" s="27" t="s">
        <v>34</v>
      </c>
      <c r="N9" s="57">
        <v>2</v>
      </c>
      <c r="O9" s="25" t="str">
        <f>IF(L9="","",IF(L9-N9=0,$AM$3,IF(L9-N9&gt;=0,$AM$2,$AM$4)))</f>
        <v>●</v>
      </c>
      <c r="P9" s="56">
        <v>3</v>
      </c>
      <c r="Q9" s="27" t="s">
        <v>34</v>
      </c>
      <c r="R9" s="57">
        <v>3</v>
      </c>
      <c r="S9" s="25" t="str">
        <f>IF(P9="","",IF(P9-R9=0,$AM$3,IF(P9-R9&gt;=0,$AM$2,$AM$4)))</f>
        <v>△</v>
      </c>
      <c r="T9" s="56">
        <v>3</v>
      </c>
      <c r="U9" s="27" t="s">
        <v>34</v>
      </c>
      <c r="V9" s="57">
        <v>0</v>
      </c>
      <c r="W9" s="25" t="str">
        <f>IF(T9="","",IF(T9-V9=0,$AM$3,IF(T9-V9&gt;=0,$AM$2,$AM$4)))</f>
        <v>○</v>
      </c>
      <c r="X9" s="56">
        <v>5</v>
      </c>
      <c r="Y9" s="27" t="s">
        <v>34</v>
      </c>
      <c r="Z9" s="57">
        <v>0</v>
      </c>
      <c r="AA9" s="25" t="str">
        <f>IF(X9="","",IF(X9-Z9=0,$AM$3,IF(X9-Z9&gt;=0,$AM$2,$AM$4)))</f>
        <v>○</v>
      </c>
      <c r="AB9" s="56">
        <v>3</v>
      </c>
      <c r="AC9" s="27" t="s">
        <v>34</v>
      </c>
      <c r="AD9" s="57">
        <v>5</v>
      </c>
      <c r="AE9" s="28" t="str">
        <f>IF(AB9="","",IF(AB9-AD9=0,$AM$3,IF(AB9-AD9&gt;=0,$AM$2,$AM$4)))</f>
        <v>●</v>
      </c>
      <c r="AF9" s="90"/>
      <c r="AG9" s="92"/>
      <c r="AH9" s="92"/>
      <c r="AI9" s="94"/>
      <c r="AJ9" s="97"/>
      <c r="AK9" s="26">
        <f>IF(K9=$AM$2,$AN$2,IF(K9=$AM$3,$AN$3,$AN$4))</f>
        <v>0</v>
      </c>
      <c r="AL9" s="9">
        <f>IF(O9=$AM$2,$AN$2,IF(O9=$AM$3,$AN$3,$AN$4))</f>
        <v>0</v>
      </c>
      <c r="AM9" s="9">
        <f>IF(S9=$AM$2,$AN$2,IF(S9=$AM$3,$AN$3,$AN$4))</f>
        <v>1</v>
      </c>
      <c r="AN9" s="9">
        <f>IF(W9=$AM$2,$AN$2,IF(W9=$AM$3,$AN$3,$AN$4))</f>
        <v>3</v>
      </c>
      <c r="AO9" s="9">
        <f>IF(AA9=$AM$2,$AN$2,IF(AA9=$AM$3,$AN$3,$AN$4))</f>
        <v>3</v>
      </c>
      <c r="AP9" s="9">
        <f>IF(AE9=$AM$2,$AN$2,IF(AE9=$AM$3,$AN$3,$AN$4))</f>
        <v>0</v>
      </c>
      <c r="AQ9" s="74"/>
      <c r="AR9" s="68"/>
      <c r="AS9" s="60"/>
      <c r="AT9" s="60"/>
      <c r="AV9" s="63" t="s">
        <v>46</v>
      </c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5"/>
    </row>
    <row r="10" spans="1:61" ht="17.100000000000001" customHeight="1" x14ac:dyDescent="0.15">
      <c r="B10" s="31" t="str">
        <f>H4</f>
        <v>B</v>
      </c>
      <c r="C10" s="35" t="s">
        <v>7</v>
      </c>
      <c r="D10" s="98">
        <f>H6</f>
        <v>43345</v>
      </c>
      <c r="E10" s="99"/>
      <c r="F10" s="99"/>
      <c r="G10" s="36"/>
      <c r="H10" s="81"/>
      <c r="I10" s="81"/>
      <c r="J10" s="81"/>
      <c r="K10" s="100"/>
      <c r="L10" s="98">
        <v>43254</v>
      </c>
      <c r="M10" s="99"/>
      <c r="N10" s="99"/>
      <c r="O10" s="36"/>
      <c r="P10" s="98">
        <v>43261</v>
      </c>
      <c r="Q10" s="99"/>
      <c r="R10" s="99"/>
      <c r="S10" s="36"/>
      <c r="T10" s="98">
        <v>43297</v>
      </c>
      <c r="U10" s="99"/>
      <c r="V10" s="99"/>
      <c r="W10" s="36"/>
      <c r="X10" s="98">
        <v>43268</v>
      </c>
      <c r="Y10" s="99"/>
      <c r="Z10" s="99"/>
      <c r="AA10" s="36"/>
      <c r="AB10" s="98">
        <v>43303</v>
      </c>
      <c r="AC10" s="99"/>
      <c r="AD10" s="99"/>
      <c r="AE10" s="37"/>
      <c r="AF10" s="89">
        <f>AQ11</f>
        <v>24</v>
      </c>
      <c r="AG10" s="91">
        <f>AV11+L11+P11+T11+X11+AB11+AB13+X13+T13+P13+L13+AV13</f>
        <v>53</v>
      </c>
      <c r="AH10" s="91">
        <f>AD11+AD13+Z11+Z13+V11+V13+R11+R13+N11+N13+AW11+AW13</f>
        <v>34</v>
      </c>
      <c r="AI10" s="91">
        <f>AG10-AH10</f>
        <v>19</v>
      </c>
      <c r="AJ10" s="95">
        <v>2</v>
      </c>
      <c r="AK10" s="71" t="s">
        <v>8</v>
      </c>
      <c r="AL10" s="60"/>
      <c r="AM10" s="60"/>
      <c r="AN10" s="60"/>
      <c r="AO10" s="60"/>
      <c r="AP10" s="60"/>
      <c r="AQ10" s="60"/>
      <c r="AR10" s="66">
        <f>_xlfn.RANK.EQ(AF10,$AF$6:$AF$33,0)</f>
        <v>2</v>
      </c>
      <c r="AS10" s="60">
        <f>_xlfn.RANK.EQ(AI10,$AI$6:$AI$33,0)</f>
        <v>2</v>
      </c>
      <c r="AT10" s="60">
        <f>_xlfn.RANK.EQ(AG10,$AG$6:$AG$33,0)</f>
        <v>2</v>
      </c>
      <c r="AV10" s="42" t="s">
        <v>3</v>
      </c>
      <c r="AW10" s="43" t="s">
        <v>4</v>
      </c>
      <c r="AX10" s="42" t="s">
        <v>3</v>
      </c>
      <c r="AY10" s="43" t="s">
        <v>4</v>
      </c>
      <c r="AZ10" s="42" t="s">
        <v>3</v>
      </c>
      <c r="BA10" s="43" t="s">
        <v>4</v>
      </c>
      <c r="BB10" s="42" t="s">
        <v>3</v>
      </c>
      <c r="BC10" s="43" t="s">
        <v>4</v>
      </c>
      <c r="BD10" s="42" t="s">
        <v>3</v>
      </c>
      <c r="BE10" s="43" t="s">
        <v>4</v>
      </c>
      <c r="BF10" s="42" t="s">
        <v>3</v>
      </c>
      <c r="BG10" s="43" t="s">
        <v>4</v>
      </c>
      <c r="BH10" s="42" t="s">
        <v>3</v>
      </c>
      <c r="BI10" s="43" t="s">
        <v>4</v>
      </c>
    </row>
    <row r="11" spans="1:61" s="5" customFormat="1" ht="17.100000000000001" customHeight="1" x14ac:dyDescent="0.15">
      <c r="B11" s="30"/>
      <c r="C11" s="20"/>
      <c r="D11" s="13">
        <f>IF(J7="","",J7)</f>
        <v>1</v>
      </c>
      <c r="E11" s="14" t="s">
        <v>34</v>
      </c>
      <c r="F11" s="16">
        <f>IF(H7="","",H7)</f>
        <v>0</v>
      </c>
      <c r="G11" s="15" t="str">
        <f>IF(D11="","",IF(D11-F11=0,$AM$3,IF(D11-F11&gt;=0,$AM$2,$AM$4)))</f>
        <v>○</v>
      </c>
      <c r="H11" s="84"/>
      <c r="I11" s="84"/>
      <c r="J11" s="84"/>
      <c r="K11" s="101"/>
      <c r="L11" s="58">
        <v>3</v>
      </c>
      <c r="M11" s="14" t="s">
        <v>34</v>
      </c>
      <c r="N11" s="59">
        <v>2</v>
      </c>
      <c r="O11" s="15" t="str">
        <f>IF(L11="","",IF(L11-N11=0,$AM$3,IF(L11-N11&gt;=0,$AM$2,$AM$4)))</f>
        <v>○</v>
      </c>
      <c r="P11" s="58">
        <v>1</v>
      </c>
      <c r="Q11" s="14" t="s">
        <v>34</v>
      </c>
      <c r="R11" s="59">
        <v>2</v>
      </c>
      <c r="S11" s="15" t="str">
        <f>IF(P11="","",IF(P11-R11=0,$AM$3,IF(P11-R11&gt;=0,$AM$2,$AM$4)))</f>
        <v>●</v>
      </c>
      <c r="T11" s="58">
        <v>8</v>
      </c>
      <c r="U11" s="14" t="s">
        <v>34</v>
      </c>
      <c r="V11" s="59">
        <v>7</v>
      </c>
      <c r="W11" s="15" t="str">
        <f>IF(T11="","",IF(T11-V11=0,$AM$3,IF(T11-V11&gt;=0,$AM$2,$AM$4)))</f>
        <v>○</v>
      </c>
      <c r="X11" s="58">
        <v>10</v>
      </c>
      <c r="Y11" s="14" t="s">
        <v>34</v>
      </c>
      <c r="Z11" s="59">
        <v>3</v>
      </c>
      <c r="AA11" s="15" t="str">
        <f>IF(X11="","",IF(X11-Z11=0,$AM$3,IF(X11-Z11&gt;=0,$AM$2,$AM$4)))</f>
        <v>○</v>
      </c>
      <c r="AB11" s="58">
        <v>4</v>
      </c>
      <c r="AC11" s="14" t="s">
        <v>34</v>
      </c>
      <c r="AD11" s="59">
        <v>5</v>
      </c>
      <c r="AE11" s="21" t="str">
        <f>IF(AB11="","",IF(AB11-AD11=0,$AM$3,IF(AB11-AD11&gt;=0,$AM$2,$AM$4)))</f>
        <v>●</v>
      </c>
      <c r="AF11" s="71"/>
      <c r="AG11" s="60"/>
      <c r="AH11" s="60"/>
      <c r="AI11" s="93"/>
      <c r="AJ11" s="96"/>
      <c r="AK11" s="26">
        <f>IF(G11=$AM$2,$AN$2,IF(G11=$AM$3,$AN$3,$AN$4))</f>
        <v>3</v>
      </c>
      <c r="AL11" s="9">
        <f>IF(O11=$AM$2,$AN$2,IF(O11=$AM$3,$AN$3,$AN$4))</f>
        <v>3</v>
      </c>
      <c r="AM11" s="9">
        <f>IF(S11=$AM$2,$AN$2,IF(S11=$AM$3,$AN$3,$AN$4))</f>
        <v>0</v>
      </c>
      <c r="AN11" s="9">
        <f>IF(W11=$AM$2,$AN$2,IF(W11=$AM$3,$AN$3,$AN$4))</f>
        <v>3</v>
      </c>
      <c r="AO11" s="9">
        <f>IF(AA11=$AM$2,$AN$2,IF(AA11=$AM$3,$AN$3,$AN$4))</f>
        <v>3</v>
      </c>
      <c r="AP11" s="9">
        <f>IF(AE11=$AM$2,$AN$2,IF(AE11=$AM$3,$AN$3,$AN$4))</f>
        <v>0</v>
      </c>
      <c r="AQ11" s="72">
        <f>AK11+AL11+AM11+AN11+AO11+AP11+AK13+AL13+AM13+AN13+AO13+AP13</f>
        <v>24</v>
      </c>
      <c r="AR11" s="67"/>
      <c r="AS11" s="60"/>
      <c r="AT11" s="60"/>
      <c r="AV11" s="50">
        <f>IF(D11="",0,J7)</f>
        <v>1</v>
      </c>
      <c r="AW11" s="51">
        <f>IF(F11="",0,H7)</f>
        <v>0</v>
      </c>
      <c r="AX11" s="50"/>
      <c r="AY11" s="51"/>
      <c r="AZ11" s="50"/>
      <c r="BA11" s="51"/>
      <c r="BB11" s="50"/>
      <c r="BC11" s="51"/>
      <c r="BD11" s="50"/>
      <c r="BE11" s="45"/>
      <c r="BF11" s="44"/>
      <c r="BG11" s="45"/>
    </row>
    <row r="12" spans="1:61" ht="17.100000000000001" customHeight="1" x14ac:dyDescent="0.15">
      <c r="B12" s="75" t="str">
        <f>H5</f>
        <v>チャックアナル</v>
      </c>
      <c r="C12" s="41" t="s">
        <v>9</v>
      </c>
      <c r="D12" s="77">
        <f>H8</f>
        <v>43190</v>
      </c>
      <c r="E12" s="78"/>
      <c r="F12" s="78"/>
      <c r="G12" s="39"/>
      <c r="H12" s="84"/>
      <c r="I12" s="84"/>
      <c r="J12" s="84"/>
      <c r="K12" s="101"/>
      <c r="L12" s="79">
        <v>43373</v>
      </c>
      <c r="M12" s="78"/>
      <c r="N12" s="78"/>
      <c r="O12" s="39"/>
      <c r="P12" s="79">
        <v>43394</v>
      </c>
      <c r="Q12" s="78"/>
      <c r="R12" s="78"/>
      <c r="S12" s="39"/>
      <c r="T12" s="79">
        <v>43443</v>
      </c>
      <c r="U12" s="78"/>
      <c r="V12" s="78"/>
      <c r="W12" s="39"/>
      <c r="X12" s="79">
        <v>43415</v>
      </c>
      <c r="Y12" s="78"/>
      <c r="Z12" s="78"/>
      <c r="AA12" s="39"/>
      <c r="AB12" s="79">
        <v>43155</v>
      </c>
      <c r="AC12" s="78"/>
      <c r="AD12" s="78"/>
      <c r="AE12" s="40"/>
      <c r="AF12" s="71"/>
      <c r="AG12" s="60"/>
      <c r="AH12" s="60"/>
      <c r="AI12" s="93"/>
      <c r="AJ12" s="96"/>
      <c r="AK12" s="17"/>
      <c r="AL12" s="4"/>
      <c r="AM12" s="10"/>
      <c r="AN12" s="10"/>
      <c r="AO12" s="10"/>
      <c r="AP12" s="10"/>
      <c r="AQ12" s="73"/>
      <c r="AR12" s="67"/>
      <c r="AS12" s="60"/>
      <c r="AT12" s="60"/>
      <c r="AV12" s="46"/>
      <c r="AW12" s="47"/>
      <c r="AX12" s="46"/>
      <c r="AY12" s="47"/>
      <c r="AZ12" s="46"/>
      <c r="BA12" s="47"/>
      <c r="BB12" s="46"/>
      <c r="BC12" s="47"/>
      <c r="BD12" s="46"/>
      <c r="BE12" s="47"/>
      <c r="BF12" s="46"/>
      <c r="BG12" s="47"/>
    </row>
    <row r="13" spans="1:61" s="5" customFormat="1" ht="17.100000000000001" customHeight="1" thickBot="1" x14ac:dyDescent="0.2">
      <c r="B13" s="76"/>
      <c r="C13" s="22"/>
      <c r="D13" s="23">
        <f>IF(J9="","",J9)</f>
        <v>5</v>
      </c>
      <c r="E13" s="24" t="s">
        <v>34</v>
      </c>
      <c r="F13" s="23">
        <f>IF(H9="","",H9)</f>
        <v>1</v>
      </c>
      <c r="G13" s="25" t="str">
        <f>IF(D13="","",IF(D13-F13=0,$AM$3,IF(D13-F13&gt;=0,$AM$2,$AM$4)))</f>
        <v>○</v>
      </c>
      <c r="H13" s="87"/>
      <c r="I13" s="87"/>
      <c r="J13" s="87"/>
      <c r="K13" s="102"/>
      <c r="L13" s="56">
        <v>4</v>
      </c>
      <c r="M13" s="27" t="s">
        <v>34</v>
      </c>
      <c r="N13" s="57">
        <v>1</v>
      </c>
      <c r="O13" s="25" t="str">
        <f>IF(L13="","",IF(L13-N13=0,$AM$3,IF(L13-N13&gt;=0,$AM$2,$AM$4)))</f>
        <v>○</v>
      </c>
      <c r="P13" s="56">
        <v>1</v>
      </c>
      <c r="Q13" s="27" t="s">
        <v>34</v>
      </c>
      <c r="R13" s="57">
        <v>2</v>
      </c>
      <c r="S13" s="25" t="str">
        <f>IF(P13="","",IF(P13-R13=0,$AM$3,IF(P13-R13&gt;=0,$AM$2,$AM$4)))</f>
        <v>●</v>
      </c>
      <c r="T13" s="56">
        <v>4</v>
      </c>
      <c r="U13" s="27" t="s">
        <v>34</v>
      </c>
      <c r="V13" s="57">
        <v>2</v>
      </c>
      <c r="W13" s="25" t="str">
        <f>IF(T13="","",IF(T13-V13=0,$AM$3,IF(T13-V13&gt;=0,$AM$2,$AM$4)))</f>
        <v>○</v>
      </c>
      <c r="X13" s="56">
        <v>9</v>
      </c>
      <c r="Y13" s="27" t="s">
        <v>34</v>
      </c>
      <c r="Z13" s="57">
        <v>2</v>
      </c>
      <c r="AA13" s="25" t="str">
        <f>IF(X13="","",IF(X13-Z13=0,$AM$3,IF(X13-Z13&gt;=0,$AM$2,$AM$4)))</f>
        <v>○</v>
      </c>
      <c r="AB13" s="56">
        <v>3</v>
      </c>
      <c r="AC13" s="27" t="s">
        <v>34</v>
      </c>
      <c r="AD13" s="57">
        <v>7</v>
      </c>
      <c r="AE13" s="28" t="str">
        <f>IF(AB13="","",IF(AB13-AD13=0,$AM$3,IF(AB13-AD13&gt;=0,$AM$2,$AM$4)))</f>
        <v>●</v>
      </c>
      <c r="AF13" s="90"/>
      <c r="AG13" s="92"/>
      <c r="AH13" s="92"/>
      <c r="AI13" s="94"/>
      <c r="AJ13" s="97"/>
      <c r="AK13" s="26">
        <f>IF(G13=$AM$2,$AN$2,IF(G13=$AM$3,$AN$3,$AN$4))</f>
        <v>3</v>
      </c>
      <c r="AL13" s="9">
        <f>IF(O13=$AM$2,$AN$2,IF(O13=$AM$3,$AN$3,$AN$4))</f>
        <v>3</v>
      </c>
      <c r="AM13" s="9">
        <f>IF(S13=$AM$2,$AN$2,IF(S13=$AM$3,$AN$3,$AN$4))</f>
        <v>0</v>
      </c>
      <c r="AN13" s="9">
        <f>IF(W13=$AM$2,$AN$2,IF(W13=$AM$3,$AN$3,$AN$4))</f>
        <v>3</v>
      </c>
      <c r="AO13" s="9">
        <f>IF(AA13=$AM$2,$AN$2,IF(AA13=$AM$3,$AN$3,$AN$4))</f>
        <v>3</v>
      </c>
      <c r="AP13" s="9">
        <f>IF(AE13=$AM$2,$AN$2,IF(AE13=$AM$3,$AN$3,$AN$4))</f>
        <v>0</v>
      </c>
      <c r="AQ13" s="74"/>
      <c r="AR13" s="68"/>
      <c r="AS13" s="60"/>
      <c r="AT13" s="60"/>
      <c r="AV13" s="44">
        <f>IF(D13="",0,J9)</f>
        <v>5</v>
      </c>
      <c r="AW13" s="45">
        <f>IF(F13="",0,H9)</f>
        <v>1</v>
      </c>
      <c r="AX13" s="44"/>
      <c r="AY13" s="45"/>
      <c r="AZ13" s="44"/>
      <c r="BA13" s="45"/>
      <c r="BB13" s="44"/>
      <c r="BC13" s="45"/>
      <c r="BD13" s="44"/>
      <c r="BE13" s="45"/>
      <c r="BF13" s="44"/>
      <c r="BG13" s="45"/>
    </row>
    <row r="14" spans="1:61" ht="17.100000000000001" customHeight="1" x14ac:dyDescent="0.15">
      <c r="B14" s="31" t="str">
        <f>L4</f>
        <v>C</v>
      </c>
      <c r="C14" s="35" t="s">
        <v>7</v>
      </c>
      <c r="D14" s="98">
        <f>L6</f>
        <v>43261</v>
      </c>
      <c r="E14" s="99"/>
      <c r="F14" s="99"/>
      <c r="G14" s="36"/>
      <c r="H14" s="98">
        <f>L10</f>
        <v>43254</v>
      </c>
      <c r="I14" s="99"/>
      <c r="J14" s="99"/>
      <c r="K14" s="36"/>
      <c r="L14" s="81"/>
      <c r="M14" s="81"/>
      <c r="N14" s="81"/>
      <c r="O14" s="100"/>
      <c r="P14" s="98">
        <v>43297</v>
      </c>
      <c r="Q14" s="99"/>
      <c r="R14" s="99"/>
      <c r="S14" s="36"/>
      <c r="T14" s="98">
        <v>43338</v>
      </c>
      <c r="U14" s="99"/>
      <c r="V14" s="99"/>
      <c r="W14" s="36"/>
      <c r="X14" s="98">
        <v>43303</v>
      </c>
      <c r="Y14" s="99"/>
      <c r="Z14" s="99"/>
      <c r="AA14" s="36"/>
      <c r="AB14" s="98">
        <v>43345</v>
      </c>
      <c r="AC14" s="99"/>
      <c r="AD14" s="99"/>
      <c r="AE14" s="37"/>
      <c r="AF14" s="89">
        <f>AQ15</f>
        <v>16</v>
      </c>
      <c r="AG14" s="91">
        <f>AV15+AX15+P15+T15+X15+AB15+AB17+X17+T17+P17+AX17+AV17</f>
        <v>42</v>
      </c>
      <c r="AH14" s="91">
        <f>AD15+AD17+Z15+Z17+V15+V17+R15+R17+AW15+AW17+AY15+AY17</f>
        <v>32</v>
      </c>
      <c r="AI14" s="91">
        <f>AG14-AH14</f>
        <v>10</v>
      </c>
      <c r="AJ14" s="95">
        <v>5</v>
      </c>
      <c r="AK14" s="71" t="s">
        <v>8</v>
      </c>
      <c r="AL14" s="60"/>
      <c r="AM14" s="60"/>
      <c r="AN14" s="60"/>
      <c r="AO14" s="60"/>
      <c r="AP14" s="60"/>
      <c r="AQ14" s="60"/>
      <c r="AR14" s="66">
        <f>_xlfn.RANK.EQ(AF14,$AF$6:$AF$33,0)</f>
        <v>5</v>
      </c>
      <c r="AS14" s="60">
        <f>_xlfn.RANK.EQ(AI14,$AI$6:$AI$33,0)</f>
        <v>4</v>
      </c>
      <c r="AT14" s="60">
        <f>_xlfn.RANK.EQ(AG14,$AG$6:$AG$33,0)</f>
        <v>5</v>
      </c>
      <c r="AV14" s="46"/>
      <c r="AW14" s="47"/>
      <c r="AX14" s="46"/>
      <c r="AY14" s="47"/>
      <c r="AZ14" s="46"/>
      <c r="BA14" s="47"/>
      <c r="BB14" s="46"/>
      <c r="BC14" s="47"/>
      <c r="BD14" s="46"/>
      <c r="BE14" s="47"/>
      <c r="BF14" s="46"/>
      <c r="BG14" s="47"/>
    </row>
    <row r="15" spans="1:61" s="5" customFormat="1" ht="17.100000000000001" customHeight="1" x14ac:dyDescent="0.15">
      <c r="B15" s="30"/>
      <c r="C15" s="20"/>
      <c r="D15" s="13">
        <f>IF(N7="","",N7)</f>
        <v>2</v>
      </c>
      <c r="E15" s="14" t="s">
        <v>34</v>
      </c>
      <c r="F15" s="16">
        <f>IF(L7="","",L7)</f>
        <v>4</v>
      </c>
      <c r="G15" s="15" t="str">
        <f>IF(D15="","",IF(D15-F15=0,$AM$3,IF(D15-F15&gt;=0,$AM$2,$AM$4)))</f>
        <v>●</v>
      </c>
      <c r="H15" s="16">
        <f>IF(N11="","",N11)</f>
        <v>2</v>
      </c>
      <c r="I15" s="14" t="s">
        <v>34</v>
      </c>
      <c r="J15" s="16">
        <f>IF(L11="","",L11)</f>
        <v>3</v>
      </c>
      <c r="K15" s="15" t="str">
        <f>IF(H15="","",IF(H15-J15=0,$AM$3,IF(H15-J15&gt;=0,$AM$2,$AM$4)))</f>
        <v>●</v>
      </c>
      <c r="L15" s="84"/>
      <c r="M15" s="84"/>
      <c r="N15" s="84"/>
      <c r="O15" s="101"/>
      <c r="P15" s="58">
        <v>1</v>
      </c>
      <c r="Q15" s="14" t="s">
        <v>34</v>
      </c>
      <c r="R15" s="59">
        <v>3</v>
      </c>
      <c r="S15" s="15" t="str">
        <f>IF(P15="","",IF(P15-R15=0,$AM$3,IF(P15-R15&gt;=0,$AM$2,$AM$4)))</f>
        <v>●</v>
      </c>
      <c r="T15" s="58">
        <v>2</v>
      </c>
      <c r="U15" s="14" t="s">
        <v>34</v>
      </c>
      <c r="V15" s="59">
        <v>4</v>
      </c>
      <c r="W15" s="15" t="str">
        <f>IF(T15="","",IF(T15-V15=0,$AM$3,IF(T15-V15&gt;=0,$AM$2,$AM$4)))</f>
        <v>●</v>
      </c>
      <c r="X15" s="58">
        <v>3</v>
      </c>
      <c r="Y15" s="14" t="s">
        <v>34</v>
      </c>
      <c r="Z15" s="59">
        <v>3</v>
      </c>
      <c r="AA15" s="15" t="str">
        <f>IF(X15="","",IF(X15-Z15=0,$AM$3,IF(X15-Z15&gt;=0,$AM$2,$AM$4)))</f>
        <v>△</v>
      </c>
      <c r="AB15" s="58">
        <v>5</v>
      </c>
      <c r="AC15" s="14" t="s">
        <v>34</v>
      </c>
      <c r="AD15" s="59">
        <v>2</v>
      </c>
      <c r="AE15" s="21" t="str">
        <f>IF(AB15="","",IF(AB15-AD15=0,$AM$3,IF(AB15-AD15&gt;=0,$AM$2,$AM$4)))</f>
        <v>○</v>
      </c>
      <c r="AF15" s="71"/>
      <c r="AG15" s="60"/>
      <c r="AH15" s="60"/>
      <c r="AI15" s="93"/>
      <c r="AJ15" s="96"/>
      <c r="AK15" s="26">
        <f>IF(G15=$AM$2,$AN$2,IF(G15=$AM$3,$AN$3,$AN$4))</f>
        <v>0</v>
      </c>
      <c r="AL15" s="9">
        <f>IF(K15=$AM$2,$AN$2,IF(K15=$AM$3,$AN$3,$AN$4))</f>
        <v>0</v>
      </c>
      <c r="AM15" s="9">
        <f>IF(S15=$AM$2,$AN$2,IF(S15=$AM$3,$AN$3,$AN$4))</f>
        <v>0</v>
      </c>
      <c r="AN15" s="9">
        <f>IF(W15=$AM$2,$AN$2,IF(W15=$AM$3,$AN$3,$AN$4))</f>
        <v>0</v>
      </c>
      <c r="AO15" s="9">
        <f>IF(AA15=$AM$2,$AN$2,IF(AA15=$AM$3,$AN$3,$AN$4))</f>
        <v>1</v>
      </c>
      <c r="AP15" s="9">
        <f>IF(AE15=$AM$2,$AN$2,IF(AE15=$AM$3,$AN$3,$AN$4))</f>
        <v>3</v>
      </c>
      <c r="AQ15" s="72">
        <f>AK15+AL15+AM15+AN15+AO15+AP15+AK17+AL17+AM17+AN17+AO17+AP17</f>
        <v>16</v>
      </c>
      <c r="AR15" s="67"/>
      <c r="AS15" s="60"/>
      <c r="AT15" s="60"/>
      <c r="AV15" s="44">
        <f>IF(D15="",0,N7)</f>
        <v>2</v>
      </c>
      <c r="AW15" s="45">
        <f>IF(F15="",0,L7)</f>
        <v>4</v>
      </c>
      <c r="AX15" s="44">
        <f>IF(H15="",0,N11)</f>
        <v>2</v>
      </c>
      <c r="AY15" s="45">
        <f>IF(J15="",0,L11)</f>
        <v>3</v>
      </c>
      <c r="AZ15" s="44"/>
      <c r="BA15" s="45"/>
      <c r="BB15" s="44"/>
      <c r="BC15" s="45"/>
      <c r="BD15" s="44"/>
      <c r="BE15" s="45"/>
      <c r="BF15" s="44"/>
      <c r="BG15" s="45"/>
    </row>
    <row r="16" spans="1:61" ht="17.100000000000001" customHeight="1" x14ac:dyDescent="0.15">
      <c r="B16" s="75" t="str">
        <f>L5</f>
        <v>CLBUブルーヒップ</v>
      </c>
      <c r="C16" s="41" t="s">
        <v>9</v>
      </c>
      <c r="D16" s="77">
        <f>L8</f>
        <v>43394</v>
      </c>
      <c r="E16" s="78"/>
      <c r="F16" s="78"/>
      <c r="G16" s="39"/>
      <c r="H16" s="79">
        <f>L12</f>
        <v>43373</v>
      </c>
      <c r="I16" s="78"/>
      <c r="J16" s="78"/>
      <c r="K16" s="39"/>
      <c r="L16" s="84"/>
      <c r="M16" s="84"/>
      <c r="N16" s="84"/>
      <c r="O16" s="101"/>
      <c r="P16" s="79">
        <v>43443</v>
      </c>
      <c r="Q16" s="78"/>
      <c r="R16" s="78"/>
      <c r="S16" s="39"/>
      <c r="T16" s="79">
        <v>43183</v>
      </c>
      <c r="U16" s="78"/>
      <c r="V16" s="78"/>
      <c r="W16" s="39"/>
      <c r="X16" s="79">
        <v>43155</v>
      </c>
      <c r="Y16" s="78"/>
      <c r="Z16" s="78"/>
      <c r="AA16" s="39"/>
      <c r="AB16" s="79">
        <v>43190</v>
      </c>
      <c r="AC16" s="78"/>
      <c r="AD16" s="78"/>
      <c r="AE16" s="40"/>
      <c r="AF16" s="71"/>
      <c r="AG16" s="60"/>
      <c r="AH16" s="60"/>
      <c r="AI16" s="93"/>
      <c r="AJ16" s="96"/>
      <c r="AK16" s="17"/>
      <c r="AL16" s="4"/>
      <c r="AM16" s="10"/>
      <c r="AN16" s="10"/>
      <c r="AO16" s="10"/>
      <c r="AP16" s="10"/>
      <c r="AQ16" s="73"/>
      <c r="AR16" s="67"/>
      <c r="AS16" s="60"/>
      <c r="AT16" s="60"/>
      <c r="AV16" s="46"/>
      <c r="AW16" s="47"/>
      <c r="AX16" s="46"/>
      <c r="AY16" s="47"/>
      <c r="AZ16" s="46"/>
      <c r="BA16" s="47"/>
      <c r="BB16" s="46"/>
      <c r="BC16" s="47"/>
      <c r="BD16" s="46"/>
      <c r="BE16" s="47"/>
      <c r="BF16" s="46"/>
      <c r="BG16" s="47"/>
    </row>
    <row r="17" spans="2:59" s="5" customFormat="1" ht="17.100000000000001" customHeight="1" thickBot="1" x14ac:dyDescent="0.2">
      <c r="B17" s="76"/>
      <c r="C17" s="22"/>
      <c r="D17" s="23">
        <f>IF(N9="","",N9)</f>
        <v>2</v>
      </c>
      <c r="E17" s="24" t="s">
        <v>34</v>
      </c>
      <c r="F17" s="23">
        <f>IF(L9="","",L9)</f>
        <v>1</v>
      </c>
      <c r="G17" s="25" t="str">
        <f>IF(D17="","",IF(D17-F17=0,$AM$3,IF(D17-F17&gt;=0,$AM$2,$AM$4)))</f>
        <v>○</v>
      </c>
      <c r="H17" s="23">
        <f>IF(N13="","",N13)</f>
        <v>1</v>
      </c>
      <c r="I17" s="24" t="s">
        <v>34</v>
      </c>
      <c r="J17" s="23">
        <f>IF(L13="","",L13)</f>
        <v>4</v>
      </c>
      <c r="K17" s="25" t="str">
        <f>IF(H17="","",IF(H17-J17=0,$AM$3,IF(H17-J17&gt;=0,$AM$2,$AM$4)))</f>
        <v>●</v>
      </c>
      <c r="L17" s="87"/>
      <c r="M17" s="87"/>
      <c r="N17" s="87"/>
      <c r="O17" s="102"/>
      <c r="P17" s="56">
        <v>3</v>
      </c>
      <c r="Q17" s="27" t="s">
        <v>34</v>
      </c>
      <c r="R17" s="57">
        <v>4</v>
      </c>
      <c r="S17" s="25" t="str">
        <f>IF(P17="","",IF(P17-R17=0,$AM$3,IF(P17-R17&gt;=0,$AM$2,$AM$4)))</f>
        <v>●</v>
      </c>
      <c r="T17" s="56">
        <v>4</v>
      </c>
      <c r="U17" s="27" t="s">
        <v>34</v>
      </c>
      <c r="V17" s="57">
        <v>0</v>
      </c>
      <c r="W17" s="25" t="str">
        <f>IF(T17="","",IF(T17-V17=0,$AM$3,IF(T17-V17&gt;=0,$AM$2,$AM$4)))</f>
        <v>○</v>
      </c>
      <c r="X17" s="56">
        <v>12</v>
      </c>
      <c r="Y17" s="27" t="s">
        <v>34</v>
      </c>
      <c r="Z17" s="57">
        <v>0</v>
      </c>
      <c r="AA17" s="25" t="str">
        <f>IF(X17="","",IF(X17-Z17=0,$AM$3,IF(X17-Z17&gt;=0,$AM$2,$AM$4)))</f>
        <v>○</v>
      </c>
      <c r="AB17" s="56">
        <v>5</v>
      </c>
      <c r="AC17" s="27" t="s">
        <v>34</v>
      </c>
      <c r="AD17" s="57">
        <v>4</v>
      </c>
      <c r="AE17" s="28" t="str">
        <f>IF(AB17="","",IF(AB17-AD17=0,$AM$3,IF(AB17-AD17&gt;=0,$AM$2,$AM$4)))</f>
        <v>○</v>
      </c>
      <c r="AF17" s="90"/>
      <c r="AG17" s="92"/>
      <c r="AH17" s="92"/>
      <c r="AI17" s="94"/>
      <c r="AJ17" s="97"/>
      <c r="AK17" s="26">
        <f>IF(G17=$AM$2,$AN$2,IF(G17=$AM$3,$AN$3,$AN$4))</f>
        <v>3</v>
      </c>
      <c r="AL17" s="9">
        <f>IF(K17=$AM$2,$AN$2,IF(K17=$AM$3,$AN$3,$AN$4))</f>
        <v>0</v>
      </c>
      <c r="AM17" s="9">
        <f>IF(S17=$AM$2,$AN$2,IF(S17=$AM$3,$AN$3,$AN$4))</f>
        <v>0</v>
      </c>
      <c r="AN17" s="9">
        <f>IF(W17=$AM$2,$AN$2,IF(W17=$AM$3,$AN$3,$AN$4))</f>
        <v>3</v>
      </c>
      <c r="AO17" s="9">
        <f>IF(AA17=$AM$2,$AN$2,IF(AA17=$AM$3,$AN$3,$AN$4))</f>
        <v>3</v>
      </c>
      <c r="AP17" s="9">
        <f>IF(AE17=$AM$2,$AN$2,IF(AE17=$AM$3,$AN$3,$AN$4))</f>
        <v>3</v>
      </c>
      <c r="AQ17" s="74"/>
      <c r="AR17" s="68"/>
      <c r="AS17" s="60"/>
      <c r="AT17" s="60"/>
      <c r="AV17" s="44">
        <f>IF(D17="",0,N9)</f>
        <v>2</v>
      </c>
      <c r="AW17" s="45">
        <f>IF(F17="",0,L9)</f>
        <v>1</v>
      </c>
      <c r="AX17" s="44">
        <f>IF(H17="",0,N13)</f>
        <v>1</v>
      </c>
      <c r="AY17" s="45">
        <f>IF(J17="",0,L13)</f>
        <v>4</v>
      </c>
      <c r="AZ17" s="44"/>
      <c r="BA17" s="45"/>
      <c r="BB17" s="44"/>
      <c r="BC17" s="45"/>
      <c r="BD17" s="44"/>
      <c r="BE17" s="45"/>
      <c r="BF17" s="44"/>
      <c r="BG17" s="45"/>
    </row>
    <row r="18" spans="2:59" ht="17.100000000000001" customHeight="1" x14ac:dyDescent="0.15">
      <c r="B18" s="31" t="str">
        <f>P4</f>
        <v>D</v>
      </c>
      <c r="C18" s="35" t="s">
        <v>7</v>
      </c>
      <c r="D18" s="98">
        <f>P6</f>
        <v>43268</v>
      </c>
      <c r="E18" s="99"/>
      <c r="F18" s="99"/>
      <c r="G18" s="36"/>
      <c r="H18" s="98">
        <f>P10</f>
        <v>43261</v>
      </c>
      <c r="I18" s="99"/>
      <c r="J18" s="99"/>
      <c r="K18" s="36"/>
      <c r="L18" s="98">
        <f>P14</f>
        <v>43297</v>
      </c>
      <c r="M18" s="99"/>
      <c r="N18" s="99"/>
      <c r="O18" s="36"/>
      <c r="P18" s="81"/>
      <c r="Q18" s="81"/>
      <c r="R18" s="81"/>
      <c r="S18" s="100"/>
      <c r="T18" s="98">
        <v>43345</v>
      </c>
      <c r="U18" s="99"/>
      <c r="V18" s="99"/>
      <c r="W18" s="36"/>
      <c r="X18" s="98">
        <v>43338</v>
      </c>
      <c r="Y18" s="99"/>
      <c r="Z18" s="99"/>
      <c r="AA18" s="36"/>
      <c r="AB18" s="98">
        <v>43254</v>
      </c>
      <c r="AC18" s="99"/>
      <c r="AD18" s="99"/>
      <c r="AE18" s="37"/>
      <c r="AF18" s="89">
        <f>AQ19</f>
        <v>22</v>
      </c>
      <c r="AG18" s="91">
        <f>AV19+AX19+AZ19+T19+X19+AB19+AB21+X21+T21+AZ21+AX21+AV21</f>
        <v>45</v>
      </c>
      <c r="AH18" s="91">
        <f>AD19+AD21+Z19+Z21+V19+V21+AW19+AW21+BA19+BA21+AY19+AY21</f>
        <v>31.4</v>
      </c>
      <c r="AI18" s="91">
        <f>AG18-AH18</f>
        <v>13.600000000000001</v>
      </c>
      <c r="AJ18" s="95">
        <v>3</v>
      </c>
      <c r="AK18" s="71" t="s">
        <v>8</v>
      </c>
      <c r="AL18" s="60"/>
      <c r="AM18" s="60"/>
      <c r="AN18" s="60"/>
      <c r="AO18" s="60"/>
      <c r="AP18" s="60"/>
      <c r="AQ18" s="60"/>
      <c r="AR18" s="66">
        <f>_xlfn.RANK.EQ(AF18,$AF$6:$AF$33,0)</f>
        <v>3</v>
      </c>
      <c r="AS18" s="60">
        <f>_xlfn.RANK.EQ(AI18,$AI$6:$AI$33,0)</f>
        <v>3</v>
      </c>
      <c r="AT18" s="60">
        <f>_xlfn.RANK.EQ(AG18,$AG$6:$AG$33,0)</f>
        <v>4</v>
      </c>
      <c r="AV18" s="46"/>
      <c r="AW18" s="47"/>
      <c r="AX18" s="46"/>
      <c r="AY18" s="47"/>
      <c r="AZ18" s="46"/>
      <c r="BA18" s="47"/>
      <c r="BB18" s="46"/>
      <c r="BC18" s="47"/>
      <c r="BD18" s="46"/>
      <c r="BE18" s="47"/>
      <c r="BF18" s="46"/>
      <c r="BG18" s="47"/>
    </row>
    <row r="19" spans="2:59" s="5" customFormat="1" ht="17.100000000000001" customHeight="1" x14ac:dyDescent="0.15">
      <c r="B19" s="30"/>
      <c r="C19" s="20"/>
      <c r="D19" s="13">
        <f>IF(R7="","",R7)</f>
        <v>3</v>
      </c>
      <c r="E19" s="14" t="s">
        <v>34</v>
      </c>
      <c r="F19" s="16">
        <f>IF(P7="","",P7)</f>
        <v>4</v>
      </c>
      <c r="G19" s="15" t="str">
        <f>IF(D19="","",IF(D19-F19=0,$AM$3,IF(D19-F19&gt;=0,$AM$2,$AM$4)))</f>
        <v>●</v>
      </c>
      <c r="H19" s="16">
        <f>IF(R11="","",R11)</f>
        <v>2</v>
      </c>
      <c r="I19" s="14" t="s">
        <v>34</v>
      </c>
      <c r="J19" s="16">
        <f>IF(P11="","",P11)</f>
        <v>1</v>
      </c>
      <c r="K19" s="15" t="str">
        <f>IF(H19="","",IF(H19-J19=0,$AM$3,IF(H19-J19&gt;=0,$AM$2,$AM$4)))</f>
        <v>○</v>
      </c>
      <c r="L19" s="16">
        <f>IF(R15="","",R15)</f>
        <v>3</v>
      </c>
      <c r="M19" s="14" t="s">
        <v>34</v>
      </c>
      <c r="N19" s="16">
        <f>IF(P15="","",P15)</f>
        <v>1</v>
      </c>
      <c r="O19" s="15" t="str">
        <f>IF(L19="","",IF(L19-N19=0,$AM$3,IF(L19-N19&gt;=0,$AM$2,$AM$4)))</f>
        <v>○</v>
      </c>
      <c r="P19" s="84"/>
      <c r="Q19" s="84"/>
      <c r="R19" s="84"/>
      <c r="S19" s="101"/>
      <c r="T19" s="58">
        <v>0</v>
      </c>
      <c r="U19" s="14" t="s">
        <v>34</v>
      </c>
      <c r="V19" s="59">
        <v>4</v>
      </c>
      <c r="W19" s="15" t="str">
        <f>IF(T19="","",IF(T19-V19=0,$AM$3,IF(T19-V19&gt;=0,$AM$2,$AM$4)))</f>
        <v>●</v>
      </c>
      <c r="X19" s="58">
        <v>11</v>
      </c>
      <c r="Y19" s="14" t="s">
        <v>34</v>
      </c>
      <c r="Z19" s="59">
        <v>3</v>
      </c>
      <c r="AA19" s="15" t="str">
        <f>IF(X19="","",IF(X19-Z19=0,$AM$3,IF(X19-Z19&gt;=0,$AM$2,$AM$4)))</f>
        <v>○</v>
      </c>
      <c r="AB19" s="58">
        <v>2</v>
      </c>
      <c r="AC19" s="14" t="s">
        <v>34</v>
      </c>
      <c r="AD19" s="59">
        <v>4</v>
      </c>
      <c r="AE19" s="21" t="str">
        <f>IF(AB19="","",IF(AB19-AD19=0,$AM$3,IF(AB19-AD19&gt;=0,$AM$2,$AM$4)))</f>
        <v>●</v>
      </c>
      <c r="AF19" s="71"/>
      <c r="AG19" s="60"/>
      <c r="AH19" s="60"/>
      <c r="AI19" s="93"/>
      <c r="AJ19" s="96"/>
      <c r="AK19" s="26">
        <f>IF(G19=$AM$2,$AN$2,IF(G19=$AM$3,$AN$3,$AN$4))</f>
        <v>0</v>
      </c>
      <c r="AL19" s="9">
        <f>IF(K19=$AM$2,$AN$2,IF(K19=$AM$3,$AN$3,$AN$4))</f>
        <v>3</v>
      </c>
      <c r="AM19" s="9">
        <f>IF(O19=$AM$2,$AN$2,IF(O19=$AM$3,$AN$3,$AN$4))</f>
        <v>3</v>
      </c>
      <c r="AN19" s="9">
        <f>IF(W19=$AM$2,$AN$2,IF(W19=$AM$3,$AN$3,$AN$4))</f>
        <v>0</v>
      </c>
      <c r="AO19" s="9">
        <f>IF(AA19=$AM$2,$AN$2,IF(AA19=$AM$3,$AN$3,$AN$4))</f>
        <v>3</v>
      </c>
      <c r="AP19" s="9">
        <f>IF(AE19=$AM$2,$AN$2,IF(AE19=$AM$3,$AN$3,$AN$4))</f>
        <v>0</v>
      </c>
      <c r="AQ19" s="72">
        <f>AK19+AL19+AM19+AN19+AO19+AP19+AK21+AL21+AM21+AN21+AO21+AP21</f>
        <v>22</v>
      </c>
      <c r="AR19" s="67"/>
      <c r="AS19" s="60"/>
      <c r="AT19" s="60"/>
      <c r="AV19" s="44">
        <f>IF(D19="",0,R7)</f>
        <v>3</v>
      </c>
      <c r="AW19" s="45">
        <f>IF(F19="",0,P7)</f>
        <v>4</v>
      </c>
      <c r="AX19" s="44">
        <f>IF(H19="",0,R11)</f>
        <v>2</v>
      </c>
      <c r="AY19" s="45">
        <f>IF(J19="",0,P11)</f>
        <v>1</v>
      </c>
      <c r="AZ19" s="44">
        <f>IF(L19="",0,R15)</f>
        <v>3</v>
      </c>
      <c r="BA19" s="45">
        <f>IF(N19="",0,P15)</f>
        <v>1</v>
      </c>
      <c r="BB19" s="44"/>
      <c r="BC19" s="45"/>
      <c r="BD19" s="44"/>
      <c r="BE19" s="45"/>
      <c r="BF19" s="44"/>
      <c r="BG19" s="45"/>
    </row>
    <row r="20" spans="2:59" ht="17.100000000000001" customHeight="1" x14ac:dyDescent="0.15">
      <c r="B20" s="75" t="str">
        <f>P5</f>
        <v>セレージャ</v>
      </c>
      <c r="C20" s="41" t="s">
        <v>9</v>
      </c>
      <c r="D20" s="77">
        <f>P8</f>
        <v>43415</v>
      </c>
      <c r="E20" s="78"/>
      <c r="F20" s="78"/>
      <c r="G20" s="39"/>
      <c r="H20" s="79">
        <f>P12</f>
        <v>43394</v>
      </c>
      <c r="I20" s="78"/>
      <c r="J20" s="78"/>
      <c r="K20" s="39"/>
      <c r="L20" s="79">
        <f>P16</f>
        <v>43443</v>
      </c>
      <c r="M20" s="78"/>
      <c r="N20" s="78"/>
      <c r="O20" s="39"/>
      <c r="P20" s="84"/>
      <c r="Q20" s="84"/>
      <c r="R20" s="84"/>
      <c r="S20" s="101"/>
      <c r="T20" s="79">
        <v>43190</v>
      </c>
      <c r="U20" s="78"/>
      <c r="V20" s="78"/>
      <c r="W20" s="39"/>
      <c r="X20" s="79">
        <v>43183</v>
      </c>
      <c r="Y20" s="78"/>
      <c r="Z20" s="78"/>
      <c r="AA20" s="39"/>
      <c r="AB20" s="79">
        <v>43373</v>
      </c>
      <c r="AC20" s="78"/>
      <c r="AD20" s="78"/>
      <c r="AE20" s="40"/>
      <c r="AF20" s="71"/>
      <c r="AG20" s="60"/>
      <c r="AH20" s="60"/>
      <c r="AI20" s="93"/>
      <c r="AJ20" s="96"/>
      <c r="AK20" s="17"/>
      <c r="AL20" s="4"/>
      <c r="AM20" s="10"/>
      <c r="AN20" s="10"/>
      <c r="AO20" s="10"/>
      <c r="AP20" s="10"/>
      <c r="AQ20" s="73"/>
      <c r="AR20" s="67"/>
      <c r="AS20" s="60"/>
      <c r="AT20" s="60"/>
      <c r="AV20" s="46"/>
      <c r="AW20" s="47"/>
      <c r="AX20" s="46"/>
      <c r="AY20" s="47"/>
      <c r="AZ20" s="46"/>
      <c r="BA20" s="47"/>
      <c r="BB20" s="46"/>
      <c r="BC20" s="47"/>
      <c r="BD20" s="46"/>
      <c r="BE20" s="47"/>
      <c r="BF20" s="46"/>
      <c r="BG20" s="47"/>
    </row>
    <row r="21" spans="2:59" s="5" customFormat="1" ht="17.100000000000001" customHeight="1" thickBot="1" x14ac:dyDescent="0.2">
      <c r="B21" s="76"/>
      <c r="C21" s="22"/>
      <c r="D21" s="23">
        <f>IF(R9="","",R9)</f>
        <v>3</v>
      </c>
      <c r="E21" s="24" t="s">
        <v>34</v>
      </c>
      <c r="F21" s="23">
        <f>IF(P9="","",P9)</f>
        <v>3</v>
      </c>
      <c r="G21" s="25" t="str">
        <f>IF(D21="","",IF(D21-F21=0,$AM$3,IF(D21-F21&gt;=0,$AM$2,$AM$4)))</f>
        <v>△</v>
      </c>
      <c r="H21" s="23">
        <f>IF(R13="","",R13)</f>
        <v>2</v>
      </c>
      <c r="I21" s="24" t="s">
        <v>34</v>
      </c>
      <c r="J21" s="23">
        <f>IF(P13="","",P13)</f>
        <v>1</v>
      </c>
      <c r="K21" s="25" t="str">
        <f>IF(H21="","",IF(H21-J21=0,$AM$3,IF(H21-J21&gt;=0,$AM$2,$AM$4)))</f>
        <v>○</v>
      </c>
      <c r="L21" s="23">
        <f>IF(R17="","",R17)</f>
        <v>4</v>
      </c>
      <c r="M21" s="24" t="s">
        <v>34</v>
      </c>
      <c r="N21" s="23">
        <f>IF(P17="","",P17)</f>
        <v>3</v>
      </c>
      <c r="O21" s="25" t="str">
        <f>IF(L21="","",IF(L21-N21=0,$AM$3,IF(L21-N21&gt;=0,$AM$2,$AM$4)))</f>
        <v>○</v>
      </c>
      <c r="P21" s="87"/>
      <c r="Q21" s="87"/>
      <c r="R21" s="87"/>
      <c r="S21" s="102"/>
      <c r="T21" s="56">
        <v>6</v>
      </c>
      <c r="U21" s="27" t="s">
        <v>34</v>
      </c>
      <c r="V21" s="57">
        <v>0.4</v>
      </c>
      <c r="W21" s="25" t="str">
        <f>IF(T21="","",IF(T21-V21=0,$AM$3,IF(T21-V21&gt;=0,$AM$2,$AM$4)))</f>
        <v>○</v>
      </c>
      <c r="X21" s="56">
        <v>7</v>
      </c>
      <c r="Y21" s="27" t="s">
        <v>34</v>
      </c>
      <c r="Z21" s="57">
        <v>1</v>
      </c>
      <c r="AA21" s="25" t="str">
        <f>IF(X21="","",IF(X21-Z21=0,$AM$3,IF(X21-Z21&gt;=0,$AM$2,$AM$4)))</f>
        <v>○</v>
      </c>
      <c r="AB21" s="56">
        <v>2</v>
      </c>
      <c r="AC21" s="27" t="s">
        <v>34</v>
      </c>
      <c r="AD21" s="57">
        <v>6</v>
      </c>
      <c r="AE21" s="28" t="str">
        <f>IF(AB21="","",IF(AB21-AD21=0,$AM$3,IF(AB21-AD21&gt;=0,$AM$2,$AM$4)))</f>
        <v>●</v>
      </c>
      <c r="AF21" s="90"/>
      <c r="AG21" s="92"/>
      <c r="AH21" s="92"/>
      <c r="AI21" s="94"/>
      <c r="AJ21" s="97"/>
      <c r="AK21" s="26">
        <f>IF(G21=$AM$2,$AN$2,IF(G21=$AM$3,$AN$3,$AN$4))</f>
        <v>1</v>
      </c>
      <c r="AL21" s="9">
        <f>IF(K21=$AM$2,$AN$2,IF(K21=$AM$3,$AN$3,$AN$4))</f>
        <v>3</v>
      </c>
      <c r="AM21" s="9">
        <f>IF(O21=$AM$2,$AN$2,IF(O21=$AM$3,$AN$3,$AN$4))</f>
        <v>3</v>
      </c>
      <c r="AN21" s="9">
        <f>IF(W21=$AM$2,$AN$2,IF(W21=$AM$3,$AN$3,$AN$4))</f>
        <v>3</v>
      </c>
      <c r="AO21" s="9">
        <f>IF(AA21=$AM$2,$AN$2,IF(AA21=$AM$3,$AN$3,$AN$4))</f>
        <v>3</v>
      </c>
      <c r="AP21" s="9">
        <f>IF(AE21=$AM$2,$AN$2,IF(AE21=$AM$3,$AN$3,$AN$4))</f>
        <v>0</v>
      </c>
      <c r="AQ21" s="74"/>
      <c r="AR21" s="68"/>
      <c r="AS21" s="60"/>
      <c r="AT21" s="60"/>
      <c r="AV21" s="44">
        <f>IF(D21="",0,R9)</f>
        <v>3</v>
      </c>
      <c r="AW21" s="45">
        <f>IF(F21="",0,P9)</f>
        <v>3</v>
      </c>
      <c r="AX21" s="44">
        <f>IF(H21="",0,R13)</f>
        <v>2</v>
      </c>
      <c r="AY21" s="45">
        <f>IF(J21="",0,P13)</f>
        <v>1</v>
      </c>
      <c r="AZ21" s="44">
        <f>IF(L21="",0,R17)</f>
        <v>4</v>
      </c>
      <c r="BA21" s="45">
        <f>IF(N21="",0,P17)</f>
        <v>3</v>
      </c>
      <c r="BB21" s="44"/>
      <c r="BC21" s="45"/>
      <c r="BD21" s="44"/>
      <c r="BE21" s="45"/>
      <c r="BF21" s="44"/>
      <c r="BG21" s="45"/>
    </row>
    <row r="22" spans="2:59" ht="17.100000000000001" customHeight="1" x14ac:dyDescent="0.15">
      <c r="B22" s="31" t="str">
        <f>T4</f>
        <v>E</v>
      </c>
      <c r="C22" s="35" t="s">
        <v>7</v>
      </c>
      <c r="D22" s="98">
        <f>T6</f>
        <v>43303</v>
      </c>
      <c r="E22" s="99"/>
      <c r="F22" s="99"/>
      <c r="G22" s="36"/>
      <c r="H22" s="98">
        <f>T10</f>
        <v>43297</v>
      </c>
      <c r="I22" s="99"/>
      <c r="J22" s="99"/>
      <c r="K22" s="36"/>
      <c r="L22" s="98">
        <f>T14</f>
        <v>43338</v>
      </c>
      <c r="M22" s="99"/>
      <c r="N22" s="99"/>
      <c r="O22" s="36"/>
      <c r="P22" s="98">
        <f>T18</f>
        <v>43345</v>
      </c>
      <c r="Q22" s="99"/>
      <c r="R22" s="99"/>
      <c r="S22" s="36"/>
      <c r="T22" s="81"/>
      <c r="U22" s="81"/>
      <c r="V22" s="81"/>
      <c r="W22" s="100"/>
      <c r="X22" s="98">
        <v>43254</v>
      </c>
      <c r="Y22" s="99"/>
      <c r="Z22" s="99"/>
      <c r="AA22" s="36"/>
      <c r="AB22" s="98">
        <v>43268</v>
      </c>
      <c r="AC22" s="99"/>
      <c r="AD22" s="99"/>
      <c r="AE22" s="37"/>
      <c r="AF22" s="89">
        <f>AQ23</f>
        <v>12</v>
      </c>
      <c r="AG22" s="91">
        <f>AV23+AX23+BB23+AZ23+X23+AB23+AB25+X25+AZ25+BB25+AX25+AV25</f>
        <v>46.4</v>
      </c>
      <c r="AH22" s="91">
        <f>AD23+AD25+Z23+Z25+AW23+AW25+BC23+BC25+BA23+BA25+AY23+AY25</f>
        <v>46</v>
      </c>
      <c r="AI22" s="91">
        <f>AG22-AH22</f>
        <v>0.39999999999999858</v>
      </c>
      <c r="AJ22" s="95">
        <v>6</v>
      </c>
      <c r="AK22" s="71" t="s">
        <v>8</v>
      </c>
      <c r="AL22" s="60"/>
      <c r="AM22" s="60"/>
      <c r="AN22" s="60"/>
      <c r="AO22" s="60"/>
      <c r="AP22" s="60"/>
      <c r="AQ22" s="60"/>
      <c r="AR22" s="66">
        <f>_xlfn.RANK.EQ(AF22,$AF$6:$AF$33,0)</f>
        <v>6</v>
      </c>
      <c r="AS22" s="60">
        <f>_xlfn.RANK.EQ(AI22,$AI$6:$AI$33,0)</f>
        <v>6</v>
      </c>
      <c r="AT22" s="60">
        <f>_xlfn.RANK.EQ(AG22,$AG$6:$AG$33,0)</f>
        <v>3</v>
      </c>
      <c r="AV22" s="46"/>
      <c r="AW22" s="47"/>
      <c r="AX22" s="46"/>
      <c r="AY22" s="47"/>
      <c r="AZ22" s="46"/>
      <c r="BA22" s="47"/>
      <c r="BB22" s="46"/>
      <c r="BC22" s="47"/>
      <c r="BD22" s="46"/>
      <c r="BE22" s="47"/>
      <c r="BF22" s="46"/>
      <c r="BG22" s="47"/>
    </row>
    <row r="23" spans="2:59" s="5" customFormat="1" ht="17.100000000000001" customHeight="1" x14ac:dyDescent="0.15">
      <c r="B23" s="30"/>
      <c r="C23" s="20"/>
      <c r="D23" s="13">
        <f>IF(V7="","",V7)</f>
        <v>2</v>
      </c>
      <c r="E23" s="14" t="s">
        <v>34</v>
      </c>
      <c r="F23" s="16">
        <f>IF(T7="","",T7)</f>
        <v>3</v>
      </c>
      <c r="G23" s="15" t="str">
        <f>IF(D23="","",IF(D23-F23=0,$AM$3,IF(D23-F23&gt;=0,$AM$2,$AM$4)))</f>
        <v>●</v>
      </c>
      <c r="H23" s="16">
        <f>IF(V11="","",V11)</f>
        <v>7</v>
      </c>
      <c r="I23" s="14" t="s">
        <v>34</v>
      </c>
      <c r="J23" s="16">
        <f>IF(T11="","",T11)</f>
        <v>8</v>
      </c>
      <c r="K23" s="15" t="str">
        <f>IF(H23="","",IF(H23-J23=0,$AM$3,IF(H23-J23&gt;=0,$AM$2,$AM$4)))</f>
        <v>●</v>
      </c>
      <c r="L23" s="16">
        <f>IF(V15="","",V15)</f>
        <v>4</v>
      </c>
      <c r="M23" s="14" t="s">
        <v>34</v>
      </c>
      <c r="N23" s="16">
        <f>IF(T15="","",T15)</f>
        <v>2</v>
      </c>
      <c r="O23" s="15" t="str">
        <f>IF(L23="","",IF(L23-N23=0,$AM$3,IF(L23-N23&gt;=0,$AM$2,$AM$4)))</f>
        <v>○</v>
      </c>
      <c r="P23" s="16">
        <f>IF(V19="","",V19)</f>
        <v>4</v>
      </c>
      <c r="Q23" s="14" t="s">
        <v>34</v>
      </c>
      <c r="R23" s="16">
        <f>IF(T19="","",T19)</f>
        <v>0</v>
      </c>
      <c r="S23" s="15" t="str">
        <f>IF(P23="","",IF(P23-R23=0,$AM$3,IF(P23-R23&gt;=0,$AM$2,$AM$4)))</f>
        <v>○</v>
      </c>
      <c r="T23" s="84"/>
      <c r="U23" s="84"/>
      <c r="V23" s="84"/>
      <c r="W23" s="101"/>
      <c r="X23" s="58">
        <v>8</v>
      </c>
      <c r="Y23" s="14" t="s">
        <v>34</v>
      </c>
      <c r="Z23" s="59">
        <v>2</v>
      </c>
      <c r="AA23" s="15" t="str">
        <f>IF(X23="","",IF(X23-Z23=0,$AM$3,IF(X23-Z23&gt;=0,$AM$2,$AM$4)))</f>
        <v>○</v>
      </c>
      <c r="AB23" s="58">
        <v>4</v>
      </c>
      <c r="AC23" s="14" t="s">
        <v>34</v>
      </c>
      <c r="AD23" s="59">
        <v>7</v>
      </c>
      <c r="AE23" s="21" t="str">
        <f>IF(AB23="","",IF(AB23-AD23=0,$AM$3,IF(AB23-AD23&gt;=0,$AM$2,$AM$4)))</f>
        <v>●</v>
      </c>
      <c r="AF23" s="71"/>
      <c r="AG23" s="60"/>
      <c r="AH23" s="60"/>
      <c r="AI23" s="93"/>
      <c r="AJ23" s="96"/>
      <c r="AK23" s="26">
        <f>IF(G23=$AM$2,$AN$2,IF(G23=$AM$3,$AN$3,$AN$4))</f>
        <v>0</v>
      </c>
      <c r="AL23" s="9">
        <f>IF(K23=$AM$2,$AN$2,IF(K23=$AM$3,$AN$3,$AN$4))</f>
        <v>0</v>
      </c>
      <c r="AM23" s="9">
        <f>IF(O23=$AM$2,$AN$2,IF(O23=$AM$3,$AN$3,$AN$4))</f>
        <v>3</v>
      </c>
      <c r="AN23" s="9">
        <f>IF(S23=$AM$2,$AN$2,IF(S23=$AM$3,$AN$3,$AN$4))</f>
        <v>3</v>
      </c>
      <c r="AO23" s="9">
        <f>IF(AA23=$AM$2,$AN$2,IF(AA23=$AM$3,$AN$3,$AN$4))</f>
        <v>3</v>
      </c>
      <c r="AP23" s="9">
        <f>IF(AE23=$AM$2,$AN$2,IF(AE23=$AM$3,$AN$3,$AN$4))</f>
        <v>0</v>
      </c>
      <c r="AQ23" s="72">
        <f>AK23+AL23+AM23+AN23+AO23+AP23+AK25+AL25+AM25+AN25+AO25+AP25</f>
        <v>12</v>
      </c>
      <c r="AR23" s="67"/>
      <c r="AS23" s="60"/>
      <c r="AT23" s="60"/>
      <c r="AV23" s="44">
        <f>IF(D23="",0,V7)</f>
        <v>2</v>
      </c>
      <c r="AW23" s="45">
        <f>IF(F23="",0,T7)</f>
        <v>3</v>
      </c>
      <c r="AX23" s="44">
        <f>IF(H23="",0,V11)</f>
        <v>7</v>
      </c>
      <c r="AY23" s="45">
        <f>IF(J23="",0,T11)</f>
        <v>8</v>
      </c>
      <c r="AZ23" s="44">
        <f>IF(L23="",0,V15)</f>
        <v>4</v>
      </c>
      <c r="BA23" s="45">
        <f>IF(N23="",0,T15)</f>
        <v>2</v>
      </c>
      <c r="BB23" s="44">
        <f>IF(P23="",0,V19)</f>
        <v>4</v>
      </c>
      <c r="BC23" s="45">
        <f>IF(R23="",0,T19)</f>
        <v>0</v>
      </c>
      <c r="BD23" s="44"/>
      <c r="BE23" s="45"/>
      <c r="BF23" s="44"/>
      <c r="BG23" s="45"/>
    </row>
    <row r="24" spans="2:59" ht="17.100000000000001" customHeight="1" x14ac:dyDescent="0.15">
      <c r="B24" s="75" t="str">
        <f>T5</f>
        <v>テレサ</v>
      </c>
      <c r="C24" s="41" t="s">
        <v>9</v>
      </c>
      <c r="D24" s="77">
        <f>T8</f>
        <v>43155</v>
      </c>
      <c r="E24" s="78"/>
      <c r="F24" s="78"/>
      <c r="G24" s="39"/>
      <c r="H24" s="79">
        <f>T12</f>
        <v>43443</v>
      </c>
      <c r="I24" s="78"/>
      <c r="J24" s="78"/>
      <c r="K24" s="39"/>
      <c r="L24" s="79">
        <f>T16</f>
        <v>43183</v>
      </c>
      <c r="M24" s="78"/>
      <c r="N24" s="78"/>
      <c r="O24" s="39"/>
      <c r="P24" s="79">
        <f>T20</f>
        <v>43190</v>
      </c>
      <c r="Q24" s="78"/>
      <c r="R24" s="78"/>
      <c r="S24" s="39"/>
      <c r="T24" s="84"/>
      <c r="U24" s="84"/>
      <c r="V24" s="84"/>
      <c r="W24" s="101"/>
      <c r="X24" s="79">
        <v>43373</v>
      </c>
      <c r="Y24" s="78"/>
      <c r="Z24" s="78"/>
      <c r="AA24" s="39"/>
      <c r="AB24" s="79">
        <v>43415</v>
      </c>
      <c r="AC24" s="78"/>
      <c r="AD24" s="78"/>
      <c r="AE24" s="40"/>
      <c r="AF24" s="71"/>
      <c r="AG24" s="60"/>
      <c r="AH24" s="60"/>
      <c r="AI24" s="93"/>
      <c r="AJ24" s="96"/>
      <c r="AK24" s="17"/>
      <c r="AL24" s="4"/>
      <c r="AM24" s="10"/>
      <c r="AN24" s="10"/>
      <c r="AO24" s="10"/>
      <c r="AP24" s="10"/>
      <c r="AQ24" s="73"/>
      <c r="AR24" s="67"/>
      <c r="AS24" s="60"/>
      <c r="AT24" s="60"/>
      <c r="AV24" s="46"/>
      <c r="AW24" s="47"/>
      <c r="AX24" s="46"/>
      <c r="AY24" s="47"/>
      <c r="AZ24" s="46"/>
      <c r="BA24" s="47"/>
      <c r="BB24" s="46"/>
      <c r="BC24" s="47"/>
      <c r="BD24" s="46"/>
      <c r="BE24" s="47"/>
      <c r="BF24" s="46"/>
      <c r="BG24" s="47"/>
    </row>
    <row r="25" spans="2:59" s="5" customFormat="1" ht="17.100000000000001" customHeight="1" thickBot="1" x14ac:dyDescent="0.2">
      <c r="B25" s="76"/>
      <c r="C25" s="22"/>
      <c r="D25" s="23">
        <f>IF(V9="","",V9)</f>
        <v>0</v>
      </c>
      <c r="E25" s="24" t="s">
        <v>34</v>
      </c>
      <c r="F25" s="23">
        <f>IF(T9="","",T9)</f>
        <v>3</v>
      </c>
      <c r="G25" s="25" t="str">
        <f>IF(D25="","",IF(D25-F25=0,$AM$3,IF(D25-F25&gt;=0,$AM$2,$AM$4)))</f>
        <v>●</v>
      </c>
      <c r="H25" s="23">
        <f>IF(V13="","",V13)</f>
        <v>2</v>
      </c>
      <c r="I25" s="24" t="s">
        <v>34</v>
      </c>
      <c r="J25" s="23">
        <f>IF(T13="","",T13)</f>
        <v>4</v>
      </c>
      <c r="K25" s="25" t="str">
        <f>IF(H25="","",IF(H25-J25=0,$AM$3,IF(H25-J25&gt;=0,$AM$2,$AM$4)))</f>
        <v>●</v>
      </c>
      <c r="L25" s="23">
        <f>IF(V17="","",V17)</f>
        <v>0</v>
      </c>
      <c r="M25" s="24" t="s">
        <v>34</v>
      </c>
      <c r="N25" s="23">
        <f>IF(T17="","",T17)</f>
        <v>4</v>
      </c>
      <c r="O25" s="25" t="str">
        <f>IF(L25="","",IF(L25-N25=0,$AM$3,IF(L25-N25&gt;=0,$AM$2,$AM$4)))</f>
        <v>●</v>
      </c>
      <c r="P25" s="23">
        <f>IF(V21="","",V21)</f>
        <v>0.4</v>
      </c>
      <c r="Q25" s="24" t="s">
        <v>34</v>
      </c>
      <c r="R25" s="23">
        <f>IF(T21="","",T21)</f>
        <v>6</v>
      </c>
      <c r="S25" s="25" t="str">
        <f>IF(P25="","",IF(P25-R25=0,$AM$3,IF(P25-R25&gt;=0,$AM$2,$AM$4)))</f>
        <v>●</v>
      </c>
      <c r="T25" s="87"/>
      <c r="U25" s="87"/>
      <c r="V25" s="87"/>
      <c r="W25" s="102"/>
      <c r="X25" s="56">
        <v>15</v>
      </c>
      <c r="Y25" s="27" t="s">
        <v>34</v>
      </c>
      <c r="Z25" s="57">
        <v>2</v>
      </c>
      <c r="AA25" s="25" t="str">
        <f>IF(X25="","",IF(X25-Z25=0,$AM$3,IF(X25-Z25&gt;=0,$AM$2,$AM$4)))</f>
        <v>○</v>
      </c>
      <c r="AB25" s="56">
        <v>0</v>
      </c>
      <c r="AC25" s="27" t="s">
        <v>34</v>
      </c>
      <c r="AD25" s="57">
        <v>5</v>
      </c>
      <c r="AE25" s="28" t="str">
        <f>IF(AB25="","",IF(AB25-AD25=0,$AM$3,IF(AB25-AD25&gt;=0,$AM$2,$AM$4)))</f>
        <v>●</v>
      </c>
      <c r="AF25" s="90"/>
      <c r="AG25" s="92"/>
      <c r="AH25" s="92"/>
      <c r="AI25" s="94"/>
      <c r="AJ25" s="97"/>
      <c r="AK25" s="26">
        <f>IF(G25=$AM$2,$AN$2,IF(G25=$AM$3,$AN$3,$AN$4))</f>
        <v>0</v>
      </c>
      <c r="AL25" s="9">
        <f>IF(K25=$AM$2,$AN$2,IF(K25=$AM$3,$AN$3,$AN$4))</f>
        <v>0</v>
      </c>
      <c r="AM25" s="9">
        <f>IF(O25=$AM$2,$AN$2,IF(O25=$AM$3,$AN$3,$AN$4))</f>
        <v>0</v>
      </c>
      <c r="AN25" s="9">
        <f>IF(S25=$AM$2,$AN$2,IF(S25=$AM$3,$AN$3,$AN$4))</f>
        <v>0</v>
      </c>
      <c r="AO25" s="9">
        <f>IF(AA25=$AM$2,$AN$2,IF(AA25=$AM$3,$AN$3,$AN$4))</f>
        <v>3</v>
      </c>
      <c r="AP25" s="9">
        <f>IF(AE25=$AM$2,$AN$2,IF(AE25=$AM$3,$AN$3,$AN$4))</f>
        <v>0</v>
      </c>
      <c r="AQ25" s="74"/>
      <c r="AR25" s="68"/>
      <c r="AS25" s="60"/>
      <c r="AT25" s="60"/>
      <c r="AV25" s="44">
        <f>IF(D25="",0,V9)</f>
        <v>0</v>
      </c>
      <c r="AW25" s="45">
        <f>IF(F25="",0,T9)</f>
        <v>3</v>
      </c>
      <c r="AX25" s="44">
        <f>IF(H25="",0,V13)</f>
        <v>2</v>
      </c>
      <c r="AY25" s="45">
        <f>IF(J25="",0,T13)</f>
        <v>4</v>
      </c>
      <c r="AZ25" s="44">
        <f>IF(L25="",0,V17)</f>
        <v>0</v>
      </c>
      <c r="BA25" s="45">
        <f>IF(N25="",0,T17)</f>
        <v>4</v>
      </c>
      <c r="BB25" s="44">
        <f>IF(P25="",0,V21)</f>
        <v>0.4</v>
      </c>
      <c r="BC25" s="45">
        <f>IF(R25="",0,T21)</f>
        <v>6</v>
      </c>
      <c r="BD25" s="44"/>
      <c r="BE25" s="45"/>
      <c r="BF25" s="44"/>
      <c r="BG25" s="45"/>
    </row>
    <row r="26" spans="2:59" ht="17.100000000000001" customHeight="1" x14ac:dyDescent="0.15">
      <c r="B26" s="31" t="str">
        <f>X4</f>
        <v>F</v>
      </c>
      <c r="C26" s="35" t="s">
        <v>7</v>
      </c>
      <c r="D26" s="98">
        <f>X6</f>
        <v>43297</v>
      </c>
      <c r="E26" s="99"/>
      <c r="F26" s="99"/>
      <c r="G26" s="36"/>
      <c r="H26" s="98">
        <f>X10</f>
        <v>43268</v>
      </c>
      <c r="I26" s="99"/>
      <c r="J26" s="99"/>
      <c r="K26" s="36"/>
      <c r="L26" s="98">
        <f>X14</f>
        <v>43303</v>
      </c>
      <c r="M26" s="99"/>
      <c r="N26" s="99"/>
      <c r="O26" s="36"/>
      <c r="P26" s="98">
        <f>X18</f>
        <v>43338</v>
      </c>
      <c r="Q26" s="99"/>
      <c r="R26" s="99"/>
      <c r="S26" s="36"/>
      <c r="T26" s="98">
        <f>X22</f>
        <v>43254</v>
      </c>
      <c r="U26" s="99"/>
      <c r="V26" s="99"/>
      <c r="W26" s="36"/>
      <c r="X26" s="81"/>
      <c r="Y26" s="81"/>
      <c r="Z26" s="81"/>
      <c r="AA26" s="100"/>
      <c r="AB26" s="98">
        <v>43261</v>
      </c>
      <c r="AC26" s="99"/>
      <c r="AD26" s="99"/>
      <c r="AE26" s="37"/>
      <c r="AF26" s="89">
        <f>AQ27</f>
        <v>1</v>
      </c>
      <c r="AG26" s="91">
        <f>AV27+AZ27+BB27+BD27+AX27+AB27+AB29+AX29+BD29+BB29+AZ29+AV29</f>
        <v>22</v>
      </c>
      <c r="AH26" s="91">
        <f>AD27+AD29+AW27+AW29+BE27+BE29+BC27+BC29+BA27+BA29+AY27+AY29</f>
        <v>115</v>
      </c>
      <c r="AI26" s="91">
        <f>AG26-AH26</f>
        <v>-93</v>
      </c>
      <c r="AJ26" s="95">
        <v>7</v>
      </c>
      <c r="AK26" s="71" t="s">
        <v>8</v>
      </c>
      <c r="AL26" s="60"/>
      <c r="AM26" s="60"/>
      <c r="AN26" s="60"/>
      <c r="AO26" s="60"/>
      <c r="AP26" s="60"/>
      <c r="AQ26" s="60"/>
      <c r="AR26" s="66">
        <f>_xlfn.RANK.EQ(AF26,$AF$6:$AF$33,0)</f>
        <v>7</v>
      </c>
      <c r="AS26" s="60">
        <f>_xlfn.RANK.EQ(AI26,$AI$6:$AI$33,0)</f>
        <v>7</v>
      </c>
      <c r="AT26" s="60">
        <f>_xlfn.RANK.EQ(AG26,$AG$6:$AG$33,0)</f>
        <v>7</v>
      </c>
      <c r="AV26" s="46"/>
      <c r="AW26" s="47"/>
      <c r="AX26" s="46"/>
      <c r="AY26" s="47"/>
      <c r="AZ26" s="46"/>
      <c r="BA26" s="47"/>
      <c r="BB26" s="46"/>
      <c r="BC26" s="47"/>
      <c r="BD26" s="46"/>
      <c r="BE26" s="47"/>
      <c r="BF26" s="46"/>
      <c r="BG26" s="47"/>
    </row>
    <row r="27" spans="2:59" s="5" customFormat="1" ht="17.100000000000001" customHeight="1" x14ac:dyDescent="0.15">
      <c r="B27" s="30"/>
      <c r="C27" s="20"/>
      <c r="D27" s="13">
        <f>IF(Z7="","",Z7)</f>
        <v>1</v>
      </c>
      <c r="E27" s="14" t="s">
        <v>34</v>
      </c>
      <c r="F27" s="16">
        <f>IF(X7="","",X7)</f>
        <v>6</v>
      </c>
      <c r="G27" s="15" t="str">
        <f>IF(D27="","",IF(D27-F27=0,$AM$3,IF(D27-F27&gt;=0,$AM$2,$AM$4)))</f>
        <v>●</v>
      </c>
      <c r="H27" s="16">
        <f>IF(Z11="","",Z11)</f>
        <v>3</v>
      </c>
      <c r="I27" s="14" t="s">
        <v>34</v>
      </c>
      <c r="J27" s="16">
        <f>IF(X11="","",X11)</f>
        <v>10</v>
      </c>
      <c r="K27" s="15" t="str">
        <f>IF(H27="","",IF(H27-J27=0,$AM$3,IF(H27-J27&gt;=0,$AM$2,$AM$4)))</f>
        <v>●</v>
      </c>
      <c r="L27" s="16">
        <f>IF(Z15="","",Z15)</f>
        <v>3</v>
      </c>
      <c r="M27" s="14" t="s">
        <v>34</v>
      </c>
      <c r="N27" s="16">
        <f>IF(X15="","",X15)</f>
        <v>3</v>
      </c>
      <c r="O27" s="15" t="str">
        <f>IF(L27="","",IF(L27-N27=0,$AM$3,IF(L27-N27&gt;=0,$AM$2,$AM$4)))</f>
        <v>△</v>
      </c>
      <c r="P27" s="16">
        <f>IF(Z19="","",Z19)</f>
        <v>3</v>
      </c>
      <c r="Q27" s="14" t="s">
        <v>34</v>
      </c>
      <c r="R27" s="16">
        <f>IF(X19="","",X19)</f>
        <v>11</v>
      </c>
      <c r="S27" s="15" t="str">
        <f>IF(P27="","",IF(P27-R27=0,$AM$3,IF(P27-R27&gt;=0,$AM$2,$AM$4)))</f>
        <v>●</v>
      </c>
      <c r="T27" s="16">
        <f>IF(Z23="","",Z23)</f>
        <v>2</v>
      </c>
      <c r="U27" s="14" t="s">
        <v>34</v>
      </c>
      <c r="V27" s="16">
        <f>IF(X23="","",X23)</f>
        <v>8</v>
      </c>
      <c r="W27" s="15" t="str">
        <f>IF(T27="","",IF(T27-V27=0,$AM$3,IF(T27-V27&gt;=0,$AM$2,$AM$4)))</f>
        <v>●</v>
      </c>
      <c r="X27" s="84"/>
      <c r="Y27" s="84"/>
      <c r="Z27" s="84"/>
      <c r="AA27" s="101"/>
      <c r="AB27" s="58">
        <v>3</v>
      </c>
      <c r="AC27" s="14" t="s">
        <v>34</v>
      </c>
      <c r="AD27" s="59">
        <v>13</v>
      </c>
      <c r="AE27" s="21" t="str">
        <f>IF(AB27="","",IF(AB27-AD27=0,$AM$3,IF(AB27-AD27&gt;=0,$AM$2,$AM$4)))</f>
        <v>●</v>
      </c>
      <c r="AF27" s="71"/>
      <c r="AG27" s="60"/>
      <c r="AH27" s="60"/>
      <c r="AI27" s="93"/>
      <c r="AJ27" s="96"/>
      <c r="AK27" s="26">
        <f>IF(G27=$AM$2,$AN$2,IF(G27=$AM$3,$AN$3,$AN$4))</f>
        <v>0</v>
      </c>
      <c r="AL27" s="9">
        <f>IF(K27=$AM$2,$AN$2,IF(K27=$AM$3,$AN$3,$AN$4))</f>
        <v>0</v>
      </c>
      <c r="AM27" s="9">
        <f>IF(O27=$AM$2,$AN$2,IF(O27=$AM$3,$AN$3,$AN$4))</f>
        <v>1</v>
      </c>
      <c r="AN27" s="9">
        <f>IF(S27=$AM$2,$AN$2,IF(S27=$AM$3,$AN$3,$AN$4))</f>
        <v>0</v>
      </c>
      <c r="AO27" s="9">
        <f>IF(W27=$AM$2,$AN$2,IF(W27=$AM$3,$AN$3,$AN$4))</f>
        <v>0</v>
      </c>
      <c r="AP27" s="9">
        <f>IF(AE27=$AM$2,$AN$2,IF(AE27=$AM$3,$AN$3,$AN$4))</f>
        <v>0</v>
      </c>
      <c r="AQ27" s="72">
        <f>AK27+AL27+AM27+AN27+AO27+AP27+AK29+AL29+AM29+AN29+AO29+AP29</f>
        <v>1</v>
      </c>
      <c r="AR27" s="67"/>
      <c r="AS27" s="60"/>
      <c r="AT27" s="60"/>
      <c r="AV27" s="44">
        <f>IF(D27="",0,Z7)</f>
        <v>1</v>
      </c>
      <c r="AW27" s="45">
        <f>IF(F27="",0,X7)</f>
        <v>6</v>
      </c>
      <c r="AX27" s="44">
        <f>IF(H27="",0,Z11)</f>
        <v>3</v>
      </c>
      <c r="AY27" s="45">
        <f>IF(J27="",0,X11)</f>
        <v>10</v>
      </c>
      <c r="AZ27" s="44">
        <f>IF(L27="",0,Z15)</f>
        <v>3</v>
      </c>
      <c r="BA27" s="45">
        <f>IF(N27="",0,X15)</f>
        <v>3</v>
      </c>
      <c r="BB27" s="44">
        <f>IF(P27="",0,Z19)</f>
        <v>3</v>
      </c>
      <c r="BC27" s="45">
        <f>IF(R27="",0,X19)</f>
        <v>11</v>
      </c>
      <c r="BD27" s="44">
        <f>IF(T27="",0,Z23)</f>
        <v>2</v>
      </c>
      <c r="BE27" s="45">
        <f>IF(V27="",0,X23)</f>
        <v>8</v>
      </c>
      <c r="BF27" s="44"/>
      <c r="BG27" s="45"/>
    </row>
    <row r="28" spans="2:59" ht="17.100000000000001" customHeight="1" x14ac:dyDescent="0.15">
      <c r="B28" s="75" t="str">
        <f>X5</f>
        <v>AZUL</v>
      </c>
      <c r="C28" s="41" t="s">
        <v>9</v>
      </c>
      <c r="D28" s="77">
        <f>X8</f>
        <v>43443</v>
      </c>
      <c r="E28" s="78"/>
      <c r="F28" s="78"/>
      <c r="G28" s="39"/>
      <c r="H28" s="79">
        <f>X12</f>
        <v>43415</v>
      </c>
      <c r="I28" s="78"/>
      <c r="J28" s="78"/>
      <c r="K28" s="39"/>
      <c r="L28" s="79">
        <f>X16</f>
        <v>43155</v>
      </c>
      <c r="M28" s="78"/>
      <c r="N28" s="78"/>
      <c r="O28" s="39"/>
      <c r="P28" s="79">
        <f>X20</f>
        <v>43183</v>
      </c>
      <c r="Q28" s="78"/>
      <c r="R28" s="78"/>
      <c r="S28" s="39"/>
      <c r="T28" s="79">
        <f>X24</f>
        <v>43373</v>
      </c>
      <c r="U28" s="78"/>
      <c r="V28" s="78"/>
      <c r="W28" s="39"/>
      <c r="X28" s="84"/>
      <c r="Y28" s="84"/>
      <c r="Z28" s="84"/>
      <c r="AA28" s="101"/>
      <c r="AB28" s="79">
        <v>43394</v>
      </c>
      <c r="AC28" s="78"/>
      <c r="AD28" s="78"/>
      <c r="AE28" s="40"/>
      <c r="AF28" s="71"/>
      <c r="AG28" s="60"/>
      <c r="AH28" s="60"/>
      <c r="AI28" s="93"/>
      <c r="AJ28" s="96"/>
      <c r="AK28" s="17"/>
      <c r="AL28" s="4"/>
      <c r="AM28" s="10"/>
      <c r="AN28" s="10"/>
      <c r="AO28" s="10"/>
      <c r="AP28" s="10"/>
      <c r="AQ28" s="73"/>
      <c r="AR28" s="67"/>
      <c r="AS28" s="60"/>
      <c r="AT28" s="60"/>
      <c r="AV28" s="46"/>
      <c r="AW28" s="47"/>
      <c r="AX28" s="46"/>
      <c r="AY28" s="47"/>
      <c r="AZ28" s="46"/>
      <c r="BA28" s="47"/>
      <c r="BB28" s="46"/>
      <c r="BC28" s="47"/>
      <c r="BD28" s="46"/>
      <c r="BE28" s="47"/>
      <c r="BF28" s="46"/>
      <c r="BG28" s="47"/>
    </row>
    <row r="29" spans="2:59" s="5" customFormat="1" ht="17.100000000000001" customHeight="1" thickBot="1" x14ac:dyDescent="0.2">
      <c r="B29" s="76"/>
      <c r="C29" s="22"/>
      <c r="D29" s="23">
        <f>IF(Z9="","",Z9)</f>
        <v>0</v>
      </c>
      <c r="E29" s="24" t="s">
        <v>34</v>
      </c>
      <c r="F29" s="23">
        <f>IF(X9="","",X9)</f>
        <v>5</v>
      </c>
      <c r="G29" s="25" t="str">
        <f>IF(D29="","",IF(D29-F29=0,$AM$3,IF(D29-F29&gt;=0,$AM$2,$AM$4)))</f>
        <v>●</v>
      </c>
      <c r="H29" s="23">
        <f>IF(Z13="","",Z13)</f>
        <v>2</v>
      </c>
      <c r="I29" s="24" t="s">
        <v>34</v>
      </c>
      <c r="J29" s="23">
        <f>IF(X13="","",X13)</f>
        <v>9</v>
      </c>
      <c r="K29" s="25" t="str">
        <f>IF(H29="","",IF(H29-J29=0,$AM$3,IF(H29-J29&gt;=0,$AM$2,$AM$4)))</f>
        <v>●</v>
      </c>
      <c r="L29" s="23">
        <f>IF(Z17="","",Z17)</f>
        <v>0</v>
      </c>
      <c r="M29" s="24" t="s">
        <v>34</v>
      </c>
      <c r="N29" s="23">
        <f>IF(X17="","",X17)</f>
        <v>12</v>
      </c>
      <c r="O29" s="25" t="str">
        <f>IF(L29="","",IF(L29-N29=0,$AM$3,IF(L29-N29&gt;=0,$AM$2,$AM$4)))</f>
        <v>●</v>
      </c>
      <c r="P29" s="23">
        <f>IF(Z21="","",Z21)</f>
        <v>1</v>
      </c>
      <c r="Q29" s="24" t="s">
        <v>34</v>
      </c>
      <c r="R29" s="23">
        <f>IF(X21="","",X21)</f>
        <v>7</v>
      </c>
      <c r="S29" s="25" t="str">
        <f>IF(P29="","",IF(P29-R29=0,$AM$3,IF(P29-R29&gt;=0,$AM$2,$AM$4)))</f>
        <v>●</v>
      </c>
      <c r="T29" s="23">
        <f>IF(Z25="","",Z25)</f>
        <v>2</v>
      </c>
      <c r="U29" s="24" t="s">
        <v>34</v>
      </c>
      <c r="V29" s="23">
        <f>IF(X25="","",X25)</f>
        <v>15</v>
      </c>
      <c r="W29" s="25" t="str">
        <f>IF(T29="","",IF(T29-V29=0,$AM$3,IF(T29-V29&gt;=0,$AM$2,$AM$4)))</f>
        <v>●</v>
      </c>
      <c r="X29" s="87"/>
      <c r="Y29" s="87"/>
      <c r="Z29" s="87"/>
      <c r="AA29" s="102"/>
      <c r="AB29" s="56">
        <v>2</v>
      </c>
      <c r="AC29" s="27" t="s">
        <v>34</v>
      </c>
      <c r="AD29" s="57">
        <v>16</v>
      </c>
      <c r="AE29" s="28" t="str">
        <f>IF(AB29="","",IF(AB29-AD29=0,$AM$3,IF(AB29-AD29&gt;=0,$AM$2,$AM$4)))</f>
        <v>●</v>
      </c>
      <c r="AF29" s="90"/>
      <c r="AG29" s="92"/>
      <c r="AH29" s="92"/>
      <c r="AI29" s="94"/>
      <c r="AJ29" s="97"/>
      <c r="AK29" s="26">
        <f>IF(G29=$AM$2,$AN$2,IF(G29=$AM$3,$AN$3,$AN$4))</f>
        <v>0</v>
      </c>
      <c r="AL29" s="9">
        <f>IF(K29=$AM$2,$AN$2,IF(K29=$AM$3,$AN$3,$AN$4))</f>
        <v>0</v>
      </c>
      <c r="AM29" s="9">
        <f>IF(O29=$AM$2,$AN$2,IF(O29=$AM$3,$AN$3,$AN$4))</f>
        <v>0</v>
      </c>
      <c r="AN29" s="9">
        <f>IF(S29=$AM$2,$AN$2,IF(S29=$AM$3,$AN$3,$AN$4))</f>
        <v>0</v>
      </c>
      <c r="AO29" s="9">
        <f>IF(W29=$AM$2,$AN$2,IF(W29=$AM$3,$AN$3,$AN$4))</f>
        <v>0</v>
      </c>
      <c r="AP29" s="9">
        <f>IF(AE29=$AM$2,$AN$2,IF(AE29=$AM$3,$AN$3,$AN$4))</f>
        <v>0</v>
      </c>
      <c r="AQ29" s="74"/>
      <c r="AR29" s="68"/>
      <c r="AS29" s="60"/>
      <c r="AT29" s="60"/>
      <c r="AV29" s="44">
        <f>IF(D29="",0,Z9)</f>
        <v>0</v>
      </c>
      <c r="AW29" s="45">
        <f>IF(F29="",0,X9)</f>
        <v>5</v>
      </c>
      <c r="AX29" s="44">
        <f>IF(H29="",0,Z13)</f>
        <v>2</v>
      </c>
      <c r="AY29" s="45">
        <f>IF(J29="",0,X13)</f>
        <v>9</v>
      </c>
      <c r="AZ29" s="44">
        <f>IF(L29="",0,Z17)</f>
        <v>0</v>
      </c>
      <c r="BA29" s="45">
        <f>IF(N29="",0,X17)</f>
        <v>12</v>
      </c>
      <c r="BB29" s="44">
        <f>IF(P29="",0,Z21)</f>
        <v>1</v>
      </c>
      <c r="BC29" s="45">
        <f>IF(R29="",0,X21)</f>
        <v>7</v>
      </c>
      <c r="BD29" s="44">
        <f>IF(T29="",0,Z25)</f>
        <v>2</v>
      </c>
      <c r="BE29" s="45">
        <f>IF(V29="",0,X25)</f>
        <v>15</v>
      </c>
      <c r="BF29" s="44"/>
      <c r="BG29" s="45"/>
    </row>
    <row r="30" spans="2:59" ht="17.100000000000001" customHeight="1" x14ac:dyDescent="0.15">
      <c r="B30" s="31" t="str">
        <f>AB4</f>
        <v>G</v>
      </c>
      <c r="C30" s="35" t="s">
        <v>7</v>
      </c>
      <c r="D30" s="98">
        <f>AB6</f>
        <v>43338</v>
      </c>
      <c r="E30" s="99"/>
      <c r="F30" s="99"/>
      <c r="G30" s="36"/>
      <c r="H30" s="98">
        <f>AB10</f>
        <v>43303</v>
      </c>
      <c r="I30" s="99"/>
      <c r="J30" s="99"/>
      <c r="K30" s="36"/>
      <c r="L30" s="98">
        <f>AB14</f>
        <v>43345</v>
      </c>
      <c r="M30" s="99"/>
      <c r="N30" s="99"/>
      <c r="O30" s="36"/>
      <c r="P30" s="98">
        <f>AB18</f>
        <v>43254</v>
      </c>
      <c r="Q30" s="99"/>
      <c r="R30" s="99"/>
      <c r="S30" s="36"/>
      <c r="T30" s="98">
        <f>AB22</f>
        <v>43268</v>
      </c>
      <c r="U30" s="99"/>
      <c r="V30" s="99"/>
      <c r="W30" s="36"/>
      <c r="X30" s="98">
        <f>AB26</f>
        <v>43261</v>
      </c>
      <c r="Y30" s="99"/>
      <c r="Z30" s="99"/>
      <c r="AA30" s="36"/>
      <c r="AB30" s="80"/>
      <c r="AC30" s="81"/>
      <c r="AD30" s="81"/>
      <c r="AE30" s="82"/>
      <c r="AF30" s="89">
        <f>AQ31</f>
        <v>28</v>
      </c>
      <c r="AG30" s="91">
        <f>AV31+AZ31+BB31+BD31+BF31+AX31+AX33+BF33+BD33+BB33+AZ33+AV33</f>
        <v>71</v>
      </c>
      <c r="AH30" s="91">
        <f>AW31+AW33+BG31+BG33+BE31+BE33+BC31+BC33+BA31+BA33+AY31+AY33</f>
        <v>37</v>
      </c>
      <c r="AI30" s="91">
        <f>AG30-AH30</f>
        <v>34</v>
      </c>
      <c r="AJ30" s="95">
        <v>1</v>
      </c>
      <c r="AK30" s="71" t="s">
        <v>8</v>
      </c>
      <c r="AL30" s="60"/>
      <c r="AM30" s="60"/>
      <c r="AN30" s="60"/>
      <c r="AO30" s="60"/>
      <c r="AP30" s="60"/>
      <c r="AQ30" s="60"/>
      <c r="AR30" s="66">
        <f>_xlfn.RANK.EQ(AF30,$AF$6:$AF$33,0)</f>
        <v>1</v>
      </c>
      <c r="AS30" s="60">
        <f>_xlfn.RANK.EQ(AI30,$AI$6:$AI$33,0)</f>
        <v>1</v>
      </c>
      <c r="AT30" s="60">
        <f>_xlfn.RANK.EQ(AG30,$AG$6:$AG$33,0)</f>
        <v>1</v>
      </c>
      <c r="AV30" s="46"/>
      <c r="AW30" s="47"/>
      <c r="AX30" s="46"/>
      <c r="AY30" s="47"/>
      <c r="AZ30" s="46"/>
      <c r="BA30" s="47"/>
      <c r="BB30" s="46"/>
      <c r="BC30" s="47"/>
      <c r="BD30" s="46"/>
      <c r="BE30" s="47"/>
      <c r="BF30" s="46"/>
      <c r="BG30" s="47"/>
    </row>
    <row r="31" spans="2:59" s="5" customFormat="1" ht="17.100000000000001" customHeight="1" x14ac:dyDescent="0.15">
      <c r="B31" s="30"/>
      <c r="C31" s="20"/>
      <c r="D31" s="13">
        <f>IF(AD7="","",AD7)</f>
        <v>4</v>
      </c>
      <c r="E31" s="14" t="s">
        <v>34</v>
      </c>
      <c r="F31" s="16">
        <f>IF(AB7="","",AB7)</f>
        <v>4</v>
      </c>
      <c r="G31" s="15" t="str">
        <f>IF(D31="","",IF(D31-F31=0,$AM$3,IF(D31-F31&gt;=0,$AM$2,$AM$4)))</f>
        <v>△</v>
      </c>
      <c r="H31" s="16">
        <f>IF(AD11="","",AD11)</f>
        <v>5</v>
      </c>
      <c r="I31" s="14" t="s">
        <v>34</v>
      </c>
      <c r="J31" s="16">
        <f>IF(AB11="","",AB11)</f>
        <v>4</v>
      </c>
      <c r="K31" s="15" t="str">
        <f>IF(H31="","",IF(H31-J31=0,$AM$3,IF(H31-J31&gt;=0,$AM$2,$AM$4)))</f>
        <v>○</v>
      </c>
      <c r="L31" s="16">
        <f>IF(AD15="","",AD15)</f>
        <v>2</v>
      </c>
      <c r="M31" s="14" t="s">
        <v>34</v>
      </c>
      <c r="N31" s="16">
        <f>IF(AB15="","",AB15)</f>
        <v>5</v>
      </c>
      <c r="O31" s="15" t="str">
        <f>IF(L31="","",IF(L31-N31=0,$AM$3,IF(L31-N31&gt;=0,$AM$2,$AM$4)))</f>
        <v>●</v>
      </c>
      <c r="P31" s="16">
        <f>IF(AD19="","",AD19)</f>
        <v>4</v>
      </c>
      <c r="Q31" s="14" t="s">
        <v>34</v>
      </c>
      <c r="R31" s="16">
        <f>IF(AB19="","",AB19)</f>
        <v>2</v>
      </c>
      <c r="S31" s="15" t="str">
        <f>IF(P31="","",IF(P31-R31=0,$AM$3,IF(P31-R31&gt;=0,$AM$2,$AM$4)))</f>
        <v>○</v>
      </c>
      <c r="T31" s="16">
        <f>IF(AD23="","",AD23)</f>
        <v>7</v>
      </c>
      <c r="U31" s="14" t="s">
        <v>34</v>
      </c>
      <c r="V31" s="16">
        <f>IF(AB23="","",AB23)</f>
        <v>4</v>
      </c>
      <c r="W31" s="15" t="str">
        <f>IF(T31="","",IF(T31-V31=0,$AM$3,IF(T31-V31&gt;=0,$AM$2,$AM$4)))</f>
        <v>○</v>
      </c>
      <c r="X31" s="16">
        <f>IF(AD27="","",AD27)</f>
        <v>13</v>
      </c>
      <c r="Y31" s="14" t="s">
        <v>34</v>
      </c>
      <c r="Z31" s="16">
        <f>IF(AB27="","",AB27)</f>
        <v>3</v>
      </c>
      <c r="AA31" s="15" t="str">
        <f>IF(X31="","",IF(X31-Z31=0,$AM$3,IF(X31-Z31&gt;=0,$AM$2,$AM$4)))</f>
        <v>○</v>
      </c>
      <c r="AB31" s="83"/>
      <c r="AC31" s="84"/>
      <c r="AD31" s="84"/>
      <c r="AE31" s="85"/>
      <c r="AF31" s="71"/>
      <c r="AG31" s="60"/>
      <c r="AH31" s="60"/>
      <c r="AI31" s="93"/>
      <c r="AJ31" s="96"/>
      <c r="AK31" s="26">
        <f>IF(G31=$AM$2,$AN$2,IF(G31=$AM$3,$AN$3,$AN$4))</f>
        <v>1</v>
      </c>
      <c r="AL31" s="9">
        <f>IF(K31=$AM$2,$AN$2,IF(K31=$AM$3,$AN$3,$AN$4))</f>
        <v>3</v>
      </c>
      <c r="AM31" s="9">
        <f>IF(O31=$AM$2,$AN$2,IF(O31=$AM$3,$AN$3,$AN$4))</f>
        <v>0</v>
      </c>
      <c r="AN31" s="9">
        <f>IF(S31=$AM$2,$AN$2,IF(S31=$AM$3,$AN$3,$AN$4))</f>
        <v>3</v>
      </c>
      <c r="AO31" s="9">
        <f>IF(W31=$AM$2,$AN$2,IF(W31=$AM$3,$AN$3,$AN$4))</f>
        <v>3</v>
      </c>
      <c r="AP31" s="9">
        <f>IF(AA31=$AM$2,$AN$2,IF(AA31=$AM$3,$AN$3,$AN$4))</f>
        <v>3</v>
      </c>
      <c r="AQ31" s="72">
        <f>AK31+AL31+AM31+AN31+AO31+AP31+AK33+AL33+AM33+AN33+AO33+AP33</f>
        <v>28</v>
      </c>
      <c r="AR31" s="67"/>
      <c r="AS31" s="60"/>
      <c r="AT31" s="60"/>
      <c r="AV31" s="44">
        <f>IF(D31="",0,AD7)</f>
        <v>4</v>
      </c>
      <c r="AW31" s="45">
        <f>IF(F31="",0,AB7)</f>
        <v>4</v>
      </c>
      <c r="AX31" s="44">
        <f>IF(H31="",0,Z11)</f>
        <v>3</v>
      </c>
      <c r="AY31" s="45">
        <f>IF(J31="",0,AB11)</f>
        <v>4</v>
      </c>
      <c r="AZ31" s="44">
        <f>IF(L31="",0,AD15)</f>
        <v>2</v>
      </c>
      <c r="BA31" s="45">
        <f>IF(N31="",0,AB15)</f>
        <v>5</v>
      </c>
      <c r="BB31" s="44">
        <f>IF(P31="",0,AD19)</f>
        <v>4</v>
      </c>
      <c r="BC31" s="45">
        <f>IF(R31="",0,AB19)</f>
        <v>2</v>
      </c>
      <c r="BD31" s="44">
        <f>IF(T31="",0,AD23)</f>
        <v>7</v>
      </c>
      <c r="BE31" s="45">
        <f>IF(V31="",0,AB23)</f>
        <v>4</v>
      </c>
      <c r="BF31" s="44">
        <f>IF(X31="",0,AD27)</f>
        <v>13</v>
      </c>
      <c r="BG31" s="45">
        <f>IF(Z31="",0,AB27)</f>
        <v>3</v>
      </c>
    </row>
    <row r="32" spans="2:59" ht="17.100000000000001" customHeight="1" x14ac:dyDescent="0.15">
      <c r="B32" s="75" t="str">
        <f>AB5</f>
        <v>酒　匂</v>
      </c>
      <c r="C32" s="41" t="s">
        <v>9</v>
      </c>
      <c r="D32" s="77">
        <f>AB8</f>
        <v>43183</v>
      </c>
      <c r="E32" s="78"/>
      <c r="F32" s="78"/>
      <c r="G32" s="39"/>
      <c r="H32" s="79">
        <f>AB12</f>
        <v>43155</v>
      </c>
      <c r="I32" s="78"/>
      <c r="J32" s="78"/>
      <c r="K32" s="39"/>
      <c r="L32" s="79">
        <f>AB16</f>
        <v>43190</v>
      </c>
      <c r="M32" s="78"/>
      <c r="N32" s="78"/>
      <c r="O32" s="39"/>
      <c r="P32" s="79">
        <f>AB20</f>
        <v>43373</v>
      </c>
      <c r="Q32" s="78"/>
      <c r="R32" s="78"/>
      <c r="S32" s="39"/>
      <c r="T32" s="79">
        <f>AB24</f>
        <v>43415</v>
      </c>
      <c r="U32" s="78"/>
      <c r="V32" s="78"/>
      <c r="W32" s="39"/>
      <c r="X32" s="79">
        <f>AB28</f>
        <v>43394</v>
      </c>
      <c r="Y32" s="78"/>
      <c r="Z32" s="78"/>
      <c r="AA32" s="39"/>
      <c r="AB32" s="83"/>
      <c r="AC32" s="84"/>
      <c r="AD32" s="84"/>
      <c r="AE32" s="85"/>
      <c r="AF32" s="71"/>
      <c r="AG32" s="60"/>
      <c r="AH32" s="60"/>
      <c r="AI32" s="93"/>
      <c r="AJ32" s="96"/>
      <c r="AK32" s="17"/>
      <c r="AL32" s="4"/>
      <c r="AM32" s="10"/>
      <c r="AN32" s="10"/>
      <c r="AO32" s="10"/>
      <c r="AP32" s="10"/>
      <c r="AQ32" s="73"/>
      <c r="AR32" s="67"/>
      <c r="AS32" s="60"/>
      <c r="AT32" s="60"/>
      <c r="AV32" s="46"/>
      <c r="AW32" s="47"/>
      <c r="AX32" s="46"/>
      <c r="AY32" s="47"/>
      <c r="AZ32" s="46"/>
      <c r="BA32" s="47"/>
      <c r="BB32" s="46"/>
      <c r="BC32" s="47"/>
      <c r="BD32" s="46"/>
      <c r="BE32" s="47"/>
      <c r="BF32" s="46"/>
      <c r="BG32" s="47"/>
    </row>
    <row r="33" spans="2:59" s="5" customFormat="1" ht="17.100000000000001" customHeight="1" thickBot="1" x14ac:dyDescent="0.2">
      <c r="B33" s="76"/>
      <c r="C33" s="22"/>
      <c r="D33" s="23">
        <f>IF(AD9="","",AD9)</f>
        <v>5</v>
      </c>
      <c r="E33" s="24" t="s">
        <v>34</v>
      </c>
      <c r="F33" s="23">
        <f>IF(AB9="","",AB9)</f>
        <v>3</v>
      </c>
      <c r="G33" s="25" t="str">
        <f>IF(D33="","",IF(D33-F33=0,$AM$3,IF(D33-F33&gt;=0,$AM$2,$AM$4)))</f>
        <v>○</v>
      </c>
      <c r="H33" s="23">
        <f>IF(AD13="","",AD13)</f>
        <v>7</v>
      </c>
      <c r="I33" s="24" t="s">
        <v>34</v>
      </c>
      <c r="J33" s="23">
        <f>IF(AB13="","",AB13)</f>
        <v>3</v>
      </c>
      <c r="K33" s="25" t="str">
        <f>IF(H33="","",IF(H33-J33=0,$AM$3,IF(H33-J33&gt;=0,$AM$2,$AM$4)))</f>
        <v>○</v>
      </c>
      <c r="L33" s="23">
        <f>IF(AD17="","",AD17)</f>
        <v>4</v>
      </c>
      <c r="M33" s="24" t="s">
        <v>34</v>
      </c>
      <c r="N33" s="23">
        <f>IF(AB17="","",AB17)</f>
        <v>5</v>
      </c>
      <c r="O33" s="25" t="str">
        <f>IF(L33="","",IF(L33-N33=0,$AM$3,IF(L33-N33&gt;=0,$AM$2,$AM$4)))</f>
        <v>●</v>
      </c>
      <c r="P33" s="23">
        <f>IF(AD21="","",AD21)</f>
        <v>6</v>
      </c>
      <c r="Q33" s="24" t="s">
        <v>34</v>
      </c>
      <c r="R33" s="23">
        <f>IF(AB21="","",AB21)</f>
        <v>2</v>
      </c>
      <c r="S33" s="25" t="str">
        <f>IF(P33="","",IF(P33-R33=0,$AM$3,IF(P33-R33&gt;=0,$AM$2,$AM$4)))</f>
        <v>○</v>
      </c>
      <c r="T33" s="23">
        <f>IF(AD25="","",AD25)</f>
        <v>5</v>
      </c>
      <c r="U33" s="24" t="s">
        <v>34</v>
      </c>
      <c r="V33" s="23">
        <f>IF(AB25="","",AB25)</f>
        <v>0</v>
      </c>
      <c r="W33" s="25" t="str">
        <f>IF(T33="","",IF(T33-V33=0,$AM$3,IF(T33-V33&gt;=0,$AM$2,$AM$4)))</f>
        <v>○</v>
      </c>
      <c r="X33" s="23">
        <f>IF(AD29="","",AD29)</f>
        <v>16</v>
      </c>
      <c r="Y33" s="24" t="s">
        <v>34</v>
      </c>
      <c r="Z33" s="23">
        <f>IF(AB29="","",AB29)</f>
        <v>2</v>
      </c>
      <c r="AA33" s="25" t="str">
        <f>IF(X33="","",IF(X33-Z33=0,$AM$3,IF(X33-Z33&gt;=0,$AM$2,$AM$4)))</f>
        <v>○</v>
      </c>
      <c r="AB33" s="86"/>
      <c r="AC33" s="87"/>
      <c r="AD33" s="87"/>
      <c r="AE33" s="88"/>
      <c r="AF33" s="90"/>
      <c r="AG33" s="92"/>
      <c r="AH33" s="92"/>
      <c r="AI33" s="94"/>
      <c r="AJ33" s="97"/>
      <c r="AK33" s="26">
        <f>IF(G33=$AM$2,$AN$2,IF(G33=$AM$3,$AN$3,$AN$4))</f>
        <v>3</v>
      </c>
      <c r="AL33" s="9">
        <f>IF(K33=$AM$2,$AN$2,IF(K33=$AM$3,$AN$3,$AN$4))</f>
        <v>3</v>
      </c>
      <c r="AM33" s="9">
        <f>IF(O33=$AM$2,$AN$2,IF(O33=$AM$3,$AN$3,$AN$4))</f>
        <v>0</v>
      </c>
      <c r="AN33" s="9">
        <f>IF(S33=$AM$2,$AN$2,IF(S33=$AM$3,$AN$3,$AN$4))</f>
        <v>3</v>
      </c>
      <c r="AO33" s="9">
        <f>IF(W33=$AM$2,$AN$2,IF(W33=$AM$3,$AN$3,$AN$4))</f>
        <v>3</v>
      </c>
      <c r="AP33" s="9">
        <f>IF(AA33=$AM$2,$AN$2,IF(AA33=$AM$3,$AN$3,$AN$4))</f>
        <v>3</v>
      </c>
      <c r="AQ33" s="74"/>
      <c r="AR33" s="68"/>
      <c r="AS33" s="60"/>
      <c r="AT33" s="60"/>
      <c r="AV33" s="52">
        <f>IF(D33="",0,AD9)</f>
        <v>5</v>
      </c>
      <c r="AW33" s="53">
        <f>IF(F33="",0,AB9)</f>
        <v>3</v>
      </c>
      <c r="AX33" s="52">
        <f>IF(H33="",0,Z13)</f>
        <v>2</v>
      </c>
      <c r="AY33" s="53">
        <f>IF(J33="",0,AB13)</f>
        <v>3</v>
      </c>
      <c r="AZ33" s="52">
        <f>IF(L33="",0,AD17)</f>
        <v>4</v>
      </c>
      <c r="BA33" s="53">
        <f>IF(N33="",0,AB17)</f>
        <v>5</v>
      </c>
      <c r="BB33" s="52">
        <f>IF(P33="",0,AD21)</f>
        <v>6</v>
      </c>
      <c r="BC33" s="53">
        <f>IF(R33="",0,AB21)</f>
        <v>2</v>
      </c>
      <c r="BD33" s="52">
        <f>IF(T33="",0,AD25)</f>
        <v>5</v>
      </c>
      <c r="BE33" s="53">
        <f>IF(V33="",0,AB25)</f>
        <v>0</v>
      </c>
      <c r="BF33" s="52">
        <f>IF(X33="",0,AD29)</f>
        <v>16</v>
      </c>
      <c r="BG33" s="53">
        <f>IF(Z33="",0,AB29)</f>
        <v>2</v>
      </c>
    </row>
    <row r="34" spans="2:59" ht="13.5" customHeight="1" x14ac:dyDescent="0.15">
      <c r="B34" s="6"/>
      <c r="C34" s="61" t="s">
        <v>48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R34" s="66" t="e">
        <f>_xlfn.RANK.EQ(AE34,$AJ$6:$AJ$37,0)</f>
        <v>#N/A</v>
      </c>
      <c r="AS34" s="60" t="e">
        <f>_xlfn.RANK.EQ(AH34,AH34:AH65,0)</f>
        <v>#N/A</v>
      </c>
      <c r="AT34" s="60">
        <f>_xlfn.RANK.EQ(AF34,$AK$6:$AK$37,0)</f>
        <v>7</v>
      </c>
      <c r="AV34" s="48"/>
      <c r="AW34" s="48"/>
      <c r="AX34" s="48"/>
      <c r="AY34" s="48"/>
      <c r="AZ34" s="48"/>
      <c r="BA34" s="48"/>
      <c r="BB34" s="48"/>
      <c r="BC34" s="48"/>
      <c r="BD34" s="48"/>
    </row>
    <row r="35" spans="2:59" ht="18" customHeight="1" x14ac:dyDescent="0.15">
      <c r="B35" s="6"/>
      <c r="C35" s="62" t="s">
        <v>49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R35" s="67"/>
      <c r="AS35" s="60"/>
      <c r="AT35" s="60"/>
      <c r="AU35" s="5"/>
      <c r="AV35" s="49"/>
      <c r="AW35" s="49"/>
      <c r="AX35" s="49"/>
      <c r="AY35" s="49"/>
      <c r="AZ35" s="49"/>
      <c r="BA35" s="49"/>
      <c r="BB35" s="49"/>
      <c r="BC35" s="49"/>
      <c r="BD35" s="49"/>
    </row>
    <row r="36" spans="2:59" ht="12.75" customHeight="1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R36" s="67"/>
      <c r="AS36" s="60"/>
      <c r="AT36" s="60"/>
      <c r="AV36" s="48"/>
      <c r="AW36" s="48"/>
      <c r="AX36" s="48"/>
      <c r="AY36" s="48"/>
      <c r="AZ36" s="48"/>
      <c r="BA36" s="48"/>
      <c r="BB36" s="48"/>
      <c r="BC36" s="48"/>
      <c r="BD36" s="48"/>
    </row>
    <row r="37" spans="2:59" ht="21" customHeight="1" x14ac:dyDescent="0.15">
      <c r="B37" s="69" t="s">
        <v>35</v>
      </c>
      <c r="C37" s="69"/>
      <c r="D37" s="69"/>
      <c r="E37" s="69"/>
      <c r="F37" s="69"/>
      <c r="G37" s="69"/>
      <c r="AR37" s="68"/>
      <c r="AS37" s="60"/>
      <c r="AT37" s="60"/>
      <c r="AU37" s="5"/>
      <c r="AV37" s="49"/>
      <c r="AW37" s="49"/>
      <c r="AX37" s="49"/>
      <c r="AY37" s="49"/>
      <c r="AZ37" s="49"/>
      <c r="BA37" s="49"/>
      <c r="BB37" s="49"/>
      <c r="BC37" s="49"/>
      <c r="BD37" s="49"/>
    </row>
    <row r="38" spans="2:59" ht="25.5" customHeight="1" x14ac:dyDescent="0.15">
      <c r="B38" s="70" t="s">
        <v>10</v>
      </c>
      <c r="C38" s="71"/>
      <c r="D38" s="60" t="s">
        <v>11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 t="s">
        <v>12</v>
      </c>
      <c r="AA38" s="60"/>
      <c r="AB38" s="60"/>
      <c r="AC38" s="60"/>
      <c r="AD38" s="60"/>
      <c r="AE38" s="60"/>
      <c r="AF38" s="60"/>
      <c r="AG38" s="60"/>
      <c r="AH38" s="60"/>
      <c r="AI38" s="60"/>
      <c r="AJ38" s="60"/>
    </row>
    <row r="39" spans="2:59" ht="22.5" customHeight="1" x14ac:dyDescent="0.15">
      <c r="B39" s="70" t="s">
        <v>36</v>
      </c>
      <c r="C39" s="71"/>
      <c r="D39" s="60" t="s">
        <v>13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 t="s">
        <v>14</v>
      </c>
      <c r="AA39" s="60"/>
      <c r="AB39" s="60"/>
      <c r="AC39" s="60"/>
      <c r="AD39" s="60"/>
      <c r="AE39" s="60"/>
      <c r="AF39" s="60"/>
      <c r="AG39" s="60"/>
      <c r="AH39" s="60"/>
      <c r="AI39" s="60"/>
      <c r="AJ39" s="60"/>
    </row>
    <row r="40" spans="2:59" ht="22.5" customHeight="1" x14ac:dyDescent="0.15">
      <c r="B40" s="70" t="s">
        <v>42</v>
      </c>
      <c r="C40" s="71"/>
      <c r="D40" s="60" t="s">
        <v>15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</row>
    <row r="41" spans="2:59" ht="22.5" customHeight="1" x14ac:dyDescent="0.15">
      <c r="B41" s="70" t="s">
        <v>43</v>
      </c>
      <c r="C41" s="71"/>
      <c r="D41" s="60" t="s">
        <v>16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</row>
    <row r="42" spans="2:59" ht="22.5" customHeight="1" x14ac:dyDescent="0.15">
      <c r="B42" s="70" t="s">
        <v>44</v>
      </c>
      <c r="C42" s="71"/>
      <c r="D42" s="60" t="s">
        <v>17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</row>
    <row r="43" spans="2:59" ht="22.5" customHeight="1" x14ac:dyDescent="0.15">
      <c r="B43" s="70" t="s">
        <v>45</v>
      </c>
      <c r="C43" s="71"/>
      <c r="D43" s="60" t="s">
        <v>18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 t="s">
        <v>19</v>
      </c>
      <c r="AA43" s="60"/>
      <c r="AB43" s="60"/>
      <c r="AC43" s="60"/>
      <c r="AD43" s="60"/>
      <c r="AE43" s="60"/>
      <c r="AF43" s="60"/>
      <c r="AG43" s="60"/>
      <c r="AH43" s="60"/>
      <c r="AI43" s="60"/>
      <c r="AJ43" s="60"/>
    </row>
    <row r="44" spans="2:59" ht="22.5" customHeight="1" x14ac:dyDescent="0.15">
      <c r="B44" s="70" t="s">
        <v>37</v>
      </c>
      <c r="C44" s="71"/>
      <c r="D44" s="60" t="s">
        <v>20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</row>
    <row r="45" spans="2:59" ht="9" customHeight="1" x14ac:dyDescent="0.15"/>
    <row r="46" spans="2:59" ht="24" customHeight="1" x14ac:dyDescent="0.15">
      <c r="B46" s="69" t="s">
        <v>21</v>
      </c>
      <c r="C46" s="69"/>
      <c r="D46" s="69"/>
      <c r="E46" s="69"/>
      <c r="F46" s="69"/>
      <c r="G46" s="69"/>
    </row>
    <row r="47" spans="2:59" ht="21" customHeight="1" x14ac:dyDescent="0.15">
      <c r="B47" s="1" t="s">
        <v>38</v>
      </c>
      <c r="C47" s="69" t="s">
        <v>22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</row>
    <row r="48" spans="2:59" ht="21" customHeight="1" x14ac:dyDescent="0.15">
      <c r="B48" s="1" t="s">
        <v>39</v>
      </c>
      <c r="C48" s="69" t="s">
        <v>51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</row>
    <row r="49" spans="2:31" ht="21" customHeight="1" x14ac:dyDescent="0.15">
      <c r="B49" s="1" t="s">
        <v>40</v>
      </c>
      <c r="C49" s="69" t="s">
        <v>23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</row>
    <row r="50" spans="2:31" ht="21" customHeight="1" x14ac:dyDescent="0.15">
      <c r="B50" s="1"/>
      <c r="C50" s="1"/>
    </row>
    <row r="51" spans="2:31" ht="21" customHeight="1" x14ac:dyDescent="0.15"/>
  </sheetData>
  <sheetProtection password="CC3D" sheet="1"/>
  <mergeCells count="224">
    <mergeCell ref="A1:AJ1"/>
    <mergeCell ref="B3:G3"/>
    <mergeCell ref="B4:C5"/>
    <mergeCell ref="D4:G4"/>
    <mergeCell ref="H4:K4"/>
    <mergeCell ref="L4:O4"/>
    <mergeCell ref="P4:S4"/>
    <mergeCell ref="T4:W4"/>
    <mergeCell ref="X4:AA4"/>
    <mergeCell ref="AB4:AE4"/>
    <mergeCell ref="X5:AA5"/>
    <mergeCell ref="AB5:AE5"/>
    <mergeCell ref="AF4:AF5"/>
    <mergeCell ref="AG4:AG5"/>
    <mergeCell ref="AH4:AH5"/>
    <mergeCell ref="AI4:AI5"/>
    <mergeCell ref="AJ4:AJ5"/>
    <mergeCell ref="D5:G5"/>
    <mergeCell ref="H5:K5"/>
    <mergeCell ref="L5:O5"/>
    <mergeCell ref="P5:S5"/>
    <mergeCell ref="T5:W5"/>
    <mergeCell ref="B8:B9"/>
    <mergeCell ref="H8:J8"/>
    <mergeCell ref="L8:N8"/>
    <mergeCell ref="P8:R8"/>
    <mergeCell ref="T8:V8"/>
    <mergeCell ref="D6:G9"/>
    <mergeCell ref="AK6:AQ6"/>
    <mergeCell ref="AQ7:AQ9"/>
    <mergeCell ref="H6:J6"/>
    <mergeCell ref="L6:N6"/>
    <mergeCell ref="P6:R6"/>
    <mergeCell ref="AB6:AD6"/>
    <mergeCell ref="AB8:AD8"/>
    <mergeCell ref="AF6:AF9"/>
    <mergeCell ref="AG6:AG9"/>
    <mergeCell ref="T6:V6"/>
    <mergeCell ref="X6:Z6"/>
    <mergeCell ref="AJ6:AJ9"/>
    <mergeCell ref="AH6:AH9"/>
    <mergeCell ref="AI6:AI9"/>
    <mergeCell ref="X8:Z8"/>
    <mergeCell ref="AK10:AQ10"/>
    <mergeCell ref="AQ11:AQ13"/>
    <mergeCell ref="B12:B13"/>
    <mergeCell ref="D12:F12"/>
    <mergeCell ref="L12:N12"/>
    <mergeCell ref="P12:R12"/>
    <mergeCell ref="T12:V12"/>
    <mergeCell ref="T10:V10"/>
    <mergeCell ref="X10:Z10"/>
    <mergeCell ref="AB10:AD10"/>
    <mergeCell ref="AF10:AF13"/>
    <mergeCell ref="AG10:AG13"/>
    <mergeCell ref="AH10:AH13"/>
    <mergeCell ref="X12:Z12"/>
    <mergeCell ref="AB12:AD12"/>
    <mergeCell ref="D10:F10"/>
    <mergeCell ref="H10:K13"/>
    <mergeCell ref="L10:N10"/>
    <mergeCell ref="P10:R10"/>
    <mergeCell ref="AI10:AI13"/>
    <mergeCell ref="AJ10:AJ13"/>
    <mergeCell ref="AK14:AQ14"/>
    <mergeCell ref="AQ15:AQ17"/>
    <mergeCell ref="B16:B17"/>
    <mergeCell ref="D16:F16"/>
    <mergeCell ref="H16:J16"/>
    <mergeCell ref="P16:R16"/>
    <mergeCell ref="T16:V16"/>
    <mergeCell ref="X16:Z16"/>
    <mergeCell ref="AB16:AD16"/>
    <mergeCell ref="AB14:AD14"/>
    <mergeCell ref="AF14:AF17"/>
    <mergeCell ref="AG14:AG17"/>
    <mergeCell ref="AH14:AH17"/>
    <mergeCell ref="AI14:AI17"/>
    <mergeCell ref="AJ14:AJ17"/>
    <mergeCell ref="D14:F14"/>
    <mergeCell ref="H14:J14"/>
    <mergeCell ref="L14:O17"/>
    <mergeCell ref="P14:R14"/>
    <mergeCell ref="T14:V14"/>
    <mergeCell ref="X14:Z14"/>
    <mergeCell ref="AK18:AQ18"/>
    <mergeCell ref="AQ19:AQ21"/>
    <mergeCell ref="B20:B21"/>
    <mergeCell ref="D20:F20"/>
    <mergeCell ref="H20:J20"/>
    <mergeCell ref="L20:N20"/>
    <mergeCell ref="T20:V20"/>
    <mergeCell ref="X20:Z20"/>
    <mergeCell ref="AB20:AD20"/>
    <mergeCell ref="AB18:AD18"/>
    <mergeCell ref="AF18:AF21"/>
    <mergeCell ref="AG18:AG21"/>
    <mergeCell ref="AH18:AH21"/>
    <mergeCell ref="AI18:AI21"/>
    <mergeCell ref="AJ18:AJ21"/>
    <mergeCell ref="D18:F18"/>
    <mergeCell ref="H18:J18"/>
    <mergeCell ref="L18:N18"/>
    <mergeCell ref="P18:S21"/>
    <mergeCell ref="T18:V18"/>
    <mergeCell ref="X18:Z18"/>
    <mergeCell ref="X26:AA29"/>
    <mergeCell ref="AK22:AQ22"/>
    <mergeCell ref="AQ23:AQ25"/>
    <mergeCell ref="B24:B25"/>
    <mergeCell ref="D24:F24"/>
    <mergeCell ref="H24:J24"/>
    <mergeCell ref="L24:N24"/>
    <mergeCell ref="P24:R24"/>
    <mergeCell ref="X24:Z24"/>
    <mergeCell ref="AB24:AD24"/>
    <mergeCell ref="AB22:AD22"/>
    <mergeCell ref="AF22:AF25"/>
    <mergeCell ref="AG22:AG25"/>
    <mergeCell ref="AH22:AH25"/>
    <mergeCell ref="AI22:AI25"/>
    <mergeCell ref="AJ22:AJ25"/>
    <mergeCell ref="D22:F22"/>
    <mergeCell ref="H22:J22"/>
    <mergeCell ref="L22:N22"/>
    <mergeCell ref="P22:R22"/>
    <mergeCell ref="T22:W25"/>
    <mergeCell ref="X22:Z22"/>
    <mergeCell ref="L30:N30"/>
    <mergeCell ref="P30:R30"/>
    <mergeCell ref="T30:V30"/>
    <mergeCell ref="X30:Z30"/>
    <mergeCell ref="AK26:AQ26"/>
    <mergeCell ref="AQ27:AQ29"/>
    <mergeCell ref="B28:B29"/>
    <mergeCell ref="D28:F28"/>
    <mergeCell ref="H28:J28"/>
    <mergeCell ref="L28:N28"/>
    <mergeCell ref="P28:R28"/>
    <mergeCell ref="T28:V28"/>
    <mergeCell ref="AB28:AD28"/>
    <mergeCell ref="AB26:AD26"/>
    <mergeCell ref="AF26:AF29"/>
    <mergeCell ref="AG26:AG29"/>
    <mergeCell ref="AH26:AH29"/>
    <mergeCell ref="AI26:AI29"/>
    <mergeCell ref="AJ26:AJ29"/>
    <mergeCell ref="D26:F26"/>
    <mergeCell ref="H26:J26"/>
    <mergeCell ref="L26:N26"/>
    <mergeCell ref="P26:R26"/>
    <mergeCell ref="T26:V26"/>
    <mergeCell ref="B37:G37"/>
    <mergeCell ref="B38:C38"/>
    <mergeCell ref="D38:Y38"/>
    <mergeCell ref="Z38:AJ38"/>
    <mergeCell ref="B39:C39"/>
    <mergeCell ref="D39:Y39"/>
    <mergeCell ref="Z39:AJ39"/>
    <mergeCell ref="AK30:AQ30"/>
    <mergeCell ref="AQ31:AQ33"/>
    <mergeCell ref="B32:B33"/>
    <mergeCell ref="D32:F32"/>
    <mergeCell ref="H32:J32"/>
    <mergeCell ref="L32:N32"/>
    <mergeCell ref="P32:R32"/>
    <mergeCell ref="T32:V32"/>
    <mergeCell ref="X32:Z32"/>
    <mergeCell ref="AB30:AE33"/>
    <mergeCell ref="AF30:AF33"/>
    <mergeCell ref="AG30:AG33"/>
    <mergeCell ref="AH30:AH33"/>
    <mergeCell ref="AI30:AI33"/>
    <mergeCell ref="AJ30:AJ33"/>
    <mergeCell ref="D30:F30"/>
    <mergeCell ref="H30:J30"/>
    <mergeCell ref="AS6:AS9"/>
    <mergeCell ref="AT6:AT9"/>
    <mergeCell ref="AR10:AR13"/>
    <mergeCell ref="AS10:AS13"/>
    <mergeCell ref="AT10:AT13"/>
    <mergeCell ref="C49:AE49"/>
    <mergeCell ref="B44:C44"/>
    <mergeCell ref="D44:Y44"/>
    <mergeCell ref="Z44:AJ44"/>
    <mergeCell ref="B46:G46"/>
    <mergeCell ref="C47:AE47"/>
    <mergeCell ref="C48:AE48"/>
    <mergeCell ref="B42:C42"/>
    <mergeCell ref="D42:Y42"/>
    <mergeCell ref="Z42:AJ42"/>
    <mergeCell ref="B43:C43"/>
    <mergeCell ref="D43:Y43"/>
    <mergeCell ref="Z43:AJ43"/>
    <mergeCell ref="B40:C40"/>
    <mergeCell ref="D40:Y40"/>
    <mergeCell ref="Z40:AJ40"/>
    <mergeCell ref="B41:C41"/>
    <mergeCell ref="D41:Y41"/>
    <mergeCell ref="Z41:AJ41"/>
    <mergeCell ref="AK1:AK2"/>
    <mergeCell ref="C34:AJ34"/>
    <mergeCell ref="C35:AJ35"/>
    <mergeCell ref="AV9:BI9"/>
    <mergeCell ref="AR30:AR33"/>
    <mergeCell ref="AS30:AS33"/>
    <mergeCell ref="AT30:AT33"/>
    <mergeCell ref="AR34:AR37"/>
    <mergeCell ref="AS34:AS37"/>
    <mergeCell ref="AT34:AT37"/>
    <mergeCell ref="AR22:AR25"/>
    <mergeCell ref="AS22:AS25"/>
    <mergeCell ref="AT22:AT25"/>
    <mergeCell ref="AR26:AR29"/>
    <mergeCell ref="AS26:AS29"/>
    <mergeCell ref="AT26:AT29"/>
    <mergeCell ref="AR14:AR17"/>
    <mergeCell ref="AS14:AS17"/>
    <mergeCell ref="AT14:AT17"/>
    <mergeCell ref="AR18:AR21"/>
    <mergeCell ref="AS18:AS21"/>
    <mergeCell ref="AT18:AT21"/>
    <mergeCell ref="AR4:AT4"/>
    <mergeCell ref="AR6:AR9"/>
  </mergeCells>
  <phoneticPr fontId="6"/>
  <printOptions horizontalCentered="1" verticalCentered="1"/>
  <pageMargins left="0.19685039370078741" right="0.19685039370078741" top="0.59055118110236227" bottom="0.59055118110236227" header="0.31496062992125984" footer="0.31496062992125984"/>
  <pageSetup paperSize="9" scale="82" orientation="portrait" r:id="rId1"/>
  <colBreaks count="1" manualBreakCount="1">
    <brk id="36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対戦表</vt:lpstr>
      <vt:lpstr>対戦表!Print_Area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Mark's</dc:creator>
  <cp:lastModifiedBy>Owner</cp:lastModifiedBy>
  <cp:lastPrinted>2018-05-03T02:26:59Z</cp:lastPrinted>
  <dcterms:created xsi:type="dcterms:W3CDTF">2013-08-28T03:13:59Z</dcterms:created>
  <dcterms:modified xsi:type="dcterms:W3CDTF">2019-05-08T13:03:52Z</dcterms:modified>
</cp:coreProperties>
</file>